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104202-55C0-45E5-897F-6BA0EDAADC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гион" sheetId="1" r:id="rId1"/>
  </sheets>
  <definedNames>
    <definedName name="_xlnm.Print_Area" localSheetId="0">регион!$A$3:$L$84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9" i="1" l="1"/>
  <c r="AE39" i="1" l="1"/>
  <c r="L44" i="1"/>
  <c r="K44" i="1"/>
  <c r="L59" i="1"/>
  <c r="K59" i="1"/>
  <c r="L57" i="1"/>
  <c r="K57" i="1"/>
  <c r="L55" i="1"/>
  <c r="K55" i="1"/>
  <c r="L32" i="1"/>
  <c r="K32" i="1"/>
  <c r="L29" i="1"/>
  <c r="K29" i="1"/>
  <c r="L16" i="1"/>
  <c r="K16" i="1"/>
  <c r="L15" i="1"/>
  <c r="K15" i="1"/>
  <c r="L14" i="1"/>
  <c r="K14" i="1"/>
  <c r="M36" i="1"/>
  <c r="N36" i="1" s="1"/>
  <c r="M37" i="1"/>
  <c r="N37" i="1" s="1"/>
  <c r="K17" i="1" l="1"/>
  <c r="L17" i="1"/>
  <c r="N69" i="1" l="1"/>
  <c r="M66" i="1"/>
  <c r="N66" i="1" s="1"/>
  <c r="M63" i="1"/>
  <c r="N63" i="1" s="1"/>
  <c r="K61" i="1"/>
  <c r="L61" i="1"/>
  <c r="M60" i="1"/>
  <c r="N60" i="1" s="1"/>
  <c r="M56" i="1"/>
  <c r="N56" i="1" s="1"/>
  <c r="K47" i="1"/>
  <c r="K49" i="1" s="1"/>
  <c r="U49" i="1" s="1"/>
  <c r="M53" i="1"/>
  <c r="N53" i="1" s="1"/>
  <c r="M50" i="1"/>
  <c r="N50" i="1" s="1"/>
  <c r="L47" i="1"/>
  <c r="L49" i="1" s="1"/>
  <c r="L46" i="1"/>
  <c r="M45" i="1"/>
  <c r="N45" i="1" s="1"/>
  <c r="R44" i="1"/>
  <c r="R43" i="1"/>
  <c r="M43" i="1"/>
  <c r="N43" i="1" s="1"/>
  <c r="R42" i="1"/>
  <c r="M42" i="1"/>
  <c r="N42" i="1" s="1"/>
  <c r="R41" i="1"/>
  <c r="M41" i="1"/>
  <c r="N41" i="1" s="1"/>
  <c r="R40" i="1"/>
  <c r="R39" i="1"/>
  <c r="M39" i="1"/>
  <c r="N39" i="1" s="1"/>
  <c r="R38" i="1"/>
  <c r="M38" i="1"/>
  <c r="N38" i="1" s="1"/>
  <c r="R35" i="1"/>
  <c r="M35" i="1"/>
  <c r="N35" i="1" s="1"/>
  <c r="R34" i="1"/>
  <c r="R33" i="1"/>
  <c r="M33" i="1"/>
  <c r="N33" i="1" s="1"/>
  <c r="R32" i="1"/>
  <c r="R31" i="1"/>
  <c r="M31" i="1"/>
  <c r="N31" i="1" s="1"/>
  <c r="R30" i="1"/>
  <c r="M30" i="1"/>
  <c r="N30" i="1" s="1"/>
  <c r="M28" i="1"/>
  <c r="N28" i="1" s="1"/>
  <c r="M27" i="1"/>
  <c r="N27" i="1" s="1"/>
  <c r="L24" i="1"/>
  <c r="L23" i="1"/>
  <c r="M21" i="1"/>
  <c r="N21" i="1" s="1"/>
  <c r="K24" i="1"/>
  <c r="M19" i="1"/>
  <c r="N19" i="1" s="1"/>
  <c r="L22" i="1"/>
  <c r="K22" i="1"/>
  <c r="K13" i="1"/>
  <c r="L13" i="1" s="1"/>
  <c r="K12" i="1"/>
  <c r="M11" i="1"/>
  <c r="M10" i="1"/>
  <c r="M4" i="1"/>
  <c r="N4" i="1" s="1"/>
  <c r="M18" i="1"/>
  <c r="N18" i="1" s="1"/>
  <c r="M20" i="1"/>
  <c r="N20" i="1" s="1"/>
  <c r="M54" i="1"/>
  <c r="N54" i="1" s="1"/>
  <c r="K46" i="1"/>
  <c r="K23" i="1"/>
  <c r="M58" i="1"/>
  <c r="N58" i="1" s="1"/>
  <c r="N10" i="1" l="1"/>
  <c r="M70" i="1"/>
  <c r="B73" i="1" s="1"/>
  <c r="L51" i="1"/>
  <c r="L48" i="1"/>
  <c r="L25" i="1"/>
  <c r="K51" i="1"/>
  <c r="K48" i="1"/>
  <c r="K25" i="1"/>
  <c r="N11" i="1"/>
  <c r="B71" i="1" l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HP_work</author>
    <author>Иллиев</author>
    <author>Dmitriy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L45" authorId="1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50" authorId="1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50" authorId="1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50" authorId="1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53" authorId="1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53" authorId="2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54" authorId="1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60" authorId="1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<sst xmlns="http://schemas.openxmlformats.org/spreadsheetml/2006/main" count="178" uniqueCount="137">
  <si>
    <t xml:space="preserve">Общероссийский Профсоюз образования </t>
  </si>
  <si>
    <t xml:space="preserve">ОТЧЕТ </t>
  </si>
  <si>
    <t>за</t>
  </si>
  <si>
    <t>ФОРМА   19-ТИ</t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</si>
  <si>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</si>
  <si>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</si>
  <si>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</si>
  <si>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</si>
  <si>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</si>
  <si>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</si>
  <si>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</si>
  <si>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</si>
  <si>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выявленных нарушений</t>
  </si>
  <si>
    <t>ДВФО</t>
  </si>
  <si>
    <t>проведенных обследований</t>
  </si>
  <si>
    <t>выданных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</si>
  <si>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</si>
  <si>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</si>
  <si>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</si>
  <si>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</si>
  <si>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</si>
  <si>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</si>
  <si>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</si>
  <si>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</si>
  <si>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</si>
  <si>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</si>
  <si>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</si>
  <si>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</si>
  <si>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</si>
  <si>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</si>
  <si>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</si>
  <si>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</si>
  <si>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</si>
  <si>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</si>
  <si>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</si>
  <si>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</si>
  <si>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</si>
  <si>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</si>
  <si>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</si>
  <si>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</si>
  <si>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</si>
  <si>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</si>
  <si>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</si>
  <si>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</si>
  <si>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</si>
  <si>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</si>
  <si>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</si>
  <si>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</si>
  <si>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</si>
  <si>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</si>
  <si>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</si>
  <si>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</si>
  <si>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</si>
  <si>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</si>
  <si>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</si>
  <si>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</si>
  <si>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</si>
  <si>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</si>
  <si>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</si>
  <si>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</si>
  <si>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</si>
  <si>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</si>
  <si>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</si>
  <si>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</si>
  <si>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</si>
  <si>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</si>
  <si>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</si>
  <si>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</si>
  <si>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</si>
  <si>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</si>
  <si>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</si>
  <si>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</si>
  <si>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</si>
  <si>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</si>
  <si>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</si>
  <si>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</si>
  <si>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</si>
  <si>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</si>
  <si>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</si>
  <si>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</si>
  <si>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</si>
  <si>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</si>
  <si>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</si>
  <si>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</si>
  <si>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</si>
  <si>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</si>
  <si>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</si>
  <si>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</si>
  <si>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</si>
  <si>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</si>
  <si>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 xml:space="preserve">Количество уполномоченных по охране труда </t>
  </si>
  <si>
    <t xml:space="preserve">Финансирование мероприятий по охране труда   (всего тыс. руб.)        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</si>
  <si>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</si>
  <si>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</si>
  <si>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</si>
  <si>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</si>
  <si>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</si>
  <si>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</si>
  <si>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</si>
  <si>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</si>
  <si>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</si>
  <si>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10.1</t>
  </si>
  <si>
    <t>10.2</t>
  </si>
  <si>
    <t>10.2.1</t>
  </si>
  <si>
    <t>10.2.2</t>
  </si>
  <si>
    <t>10.2.3</t>
  </si>
  <si>
    <t>10.2.4</t>
  </si>
  <si>
    <t>10.2.5</t>
  </si>
  <si>
    <t xml:space="preserve">в т.ч. за счет возврата 20% сумм страховых взносов из ФСС 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</si>
  <si>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</si>
  <si>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</si>
  <si>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</si>
  <si>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</si>
  <si>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</si>
  <si>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</si>
  <si>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</si>
  <si>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</si>
  <si>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</si>
  <si>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</si>
  <si>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</si>
  <si>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</si>
  <si>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</si>
  <si>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</si>
  <si>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</si>
  <si>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</si>
  <si>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</si>
  <si>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</si>
  <si>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</si>
  <si>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2022</t>
  </si>
  <si>
    <t>Председатель региональной (межрегиональной) организации Профсоюза</t>
  </si>
  <si>
    <t>Первичная профсоюзная организация Профсоюза</t>
  </si>
  <si>
    <r>
      <t xml:space="preserve">Количество рабочих мест, на которых проведена СОУТ 
в </t>
    </r>
    <r>
      <rPr>
        <b/>
        <sz val="11"/>
        <color rgb="FFFF0000"/>
        <rFont val="Times New Roman"/>
        <family val="1"/>
        <charset val="204"/>
      </rPr>
      <t>отчетном</t>
    </r>
    <r>
      <rPr>
        <b/>
        <sz val="11"/>
        <rFont val="Times New Roman"/>
        <family val="1"/>
        <charset val="204"/>
      </rPr>
      <t xml:space="preserve"> году (</t>
    </r>
    <r>
      <rPr>
        <b/>
        <sz val="11"/>
        <color rgb="FFFF0000"/>
        <rFont val="Times New Roman"/>
        <family val="1"/>
        <charset val="204"/>
      </rPr>
      <t>2021 и 2022</t>
    </r>
    <r>
      <rPr>
        <b/>
        <sz val="11"/>
        <rFont val="Times New Roman"/>
        <family val="1"/>
        <charset val="204"/>
      </rPr>
      <t>)</t>
    </r>
  </si>
  <si>
    <t>Количество организаций, реализовавших право на возврат 20% страховых взносов ФСС в отчетном году</t>
  </si>
  <si>
    <t xml:space="preserve">Рассмотрено уполномоченными по охране труда </t>
  </si>
  <si>
    <t>первичная профсоюзная организация Профсоюза МБДОУ № 21</t>
  </si>
  <si>
    <t>учитель-логопед</t>
  </si>
  <si>
    <t>Кобзева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</si>
</sst>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6" borderId="12" xfId="2" applyFont="1" applyFill="1" applyBorder="1" applyAlignment="1">
      <alignment vertical="center"/>
    </xf>
    <xf numFmtId="0" fontId="15" fillId="6" borderId="13" xfId="2" applyFont="1" applyFill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15" fillId="6" borderId="23" xfId="2" applyFont="1" applyFill="1" applyBorder="1" applyAlignment="1">
      <alignment vertical="center"/>
    </xf>
    <xf numFmtId="0" fontId="15" fillId="6" borderId="24" xfId="2" applyFont="1" applyFill="1" applyBorder="1" applyAlignment="1">
      <alignment vertical="center"/>
    </xf>
    <xf numFmtId="0" fontId="15" fillId="6" borderId="25" xfId="2" applyFont="1" applyFill="1" applyBorder="1" applyAlignment="1">
      <alignment vertical="center"/>
    </xf>
    <xf numFmtId="0" fontId="21" fillId="0" borderId="26" xfId="2" applyFont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3" xfId="2" applyFont="1" applyBorder="1" applyAlignment="1">
      <alignment horizontal="right" vertical="center"/>
    </xf>
    <xf numFmtId="0" fontId="21" fillId="0" borderId="17" xfId="2" applyFont="1" applyBorder="1" applyAlignment="1">
      <alignment horizontal="right" vertical="center"/>
    </xf>
    <xf numFmtId="0" fontId="21" fillId="0" borderId="36" xfId="2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0" fontId="21" fillId="0" borderId="40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0" fontId="21" fillId="6" borderId="17" xfId="2" applyFont="1" applyFill="1" applyBorder="1" applyAlignment="1">
      <alignment vertical="center"/>
    </xf>
    <xf numFmtId="0" fontId="21" fillId="0" borderId="17" xfId="2" applyFont="1" applyBorder="1"/>
    <xf numFmtId="0" fontId="21" fillId="0" borderId="17" xfId="2" applyFont="1" applyBorder="1" applyAlignment="1">
      <alignment vertical="top"/>
    </xf>
    <xf numFmtId="0" fontId="21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1" fillId="0" borderId="45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6" borderId="18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17" xfId="2" applyFont="1" applyBorder="1" applyAlignment="1">
      <alignment horizontal="right" vertical="center" wrapText="1"/>
    </xf>
    <xf numFmtId="0" fontId="21" fillId="0" borderId="50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48" xfId="2" applyFont="1" applyBorder="1" applyAlignment="1">
      <alignment horizontal="right" vertical="center" wrapText="1"/>
    </xf>
    <xf numFmtId="0" fontId="21" fillId="0" borderId="45" xfId="2" applyFont="1" applyBorder="1" applyAlignment="1">
      <alignment horizontal="left" vertical="center"/>
    </xf>
    <xf numFmtId="0" fontId="3" fillId="0" borderId="49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3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6" borderId="11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6" borderId="6" xfId="2" applyNumberFormat="1" applyFont="1" applyFill="1" applyBorder="1" applyAlignment="1" applyProtection="1">
      <alignment horizontal="center" vertical="center"/>
      <protection locked="0"/>
    </xf>
    <xf numFmtId="3" fontId="26" fillId="6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19" xfId="2" applyNumberFormat="1" applyFont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4" fontId="36" fillId="0" borderId="19" xfId="2" applyNumberFormat="1" applyFont="1" applyBorder="1" applyAlignment="1">
      <alignment vertical="center"/>
    </xf>
    <xf numFmtId="4" fontId="36" fillId="0" borderId="14" xfId="2" applyNumberFormat="1" applyFont="1" applyBorder="1" applyAlignment="1">
      <alignment vertical="center"/>
    </xf>
    <xf numFmtId="4" fontId="36" fillId="0" borderId="20" xfId="2" applyNumberFormat="1" applyFont="1" applyBorder="1"/>
    <xf numFmtId="164" fontId="35" fillId="0" borderId="19" xfId="2" applyNumberFormat="1" applyFont="1" applyBorder="1"/>
    <xf numFmtId="3" fontId="26" fillId="6" borderId="11" xfId="2" applyNumberFormat="1" applyFont="1" applyFill="1" applyBorder="1" applyAlignment="1" applyProtection="1">
      <alignment horizontal="center" vertical="center"/>
      <protection locked="0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164" fontId="35" fillId="0" borderId="14" xfId="2" applyNumberFormat="1" applyFont="1" applyBorder="1"/>
    <xf numFmtId="164" fontId="35" fillId="0" borderId="15" xfId="2" applyNumberFormat="1" applyFont="1" applyBorder="1"/>
    <xf numFmtId="4" fontId="36" fillId="0" borderId="18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2" xfId="2" applyNumberFormat="1" applyFont="1" applyBorder="1"/>
    <xf numFmtId="0" fontId="37" fillId="6" borderId="43" xfId="2" applyFont="1" applyFill="1" applyBorder="1" applyAlignment="1">
      <alignment horizontal="center" vertical="center"/>
    </xf>
    <xf numFmtId="0" fontId="37" fillId="6" borderId="44" xfId="2" applyFont="1" applyFill="1" applyBorder="1" applyAlignment="1">
      <alignment horizontal="center" vertical="center"/>
    </xf>
    <xf numFmtId="3" fontId="28" fillId="0" borderId="14" xfId="2" applyNumberFormat="1" applyFont="1" applyBorder="1" applyAlignment="1" applyProtection="1">
      <alignment horizontal="center" vertical="center"/>
      <protection locked="0"/>
    </xf>
    <xf numFmtId="165" fontId="36" fillId="5" borderId="54" xfId="3" applyNumberFormat="1" applyFont="1" applyFill="1" applyBorder="1" applyProtection="1"/>
    <xf numFmtId="0" fontId="37" fillId="4" borderId="43" xfId="2" applyFont="1" applyFill="1" applyBorder="1" applyAlignment="1">
      <alignment horizontal="center" vertical="center"/>
    </xf>
    <xf numFmtId="3" fontId="28" fillId="0" borderId="51" xfId="2" applyNumberFormat="1" applyFont="1" applyBorder="1" applyAlignment="1" applyProtection="1">
      <alignment horizontal="center" vertical="center"/>
      <protection locked="0"/>
    </xf>
    <xf numFmtId="3" fontId="28" fillId="0" borderId="43" xfId="2" applyNumberFormat="1" applyFont="1" applyBorder="1" applyAlignment="1" applyProtection="1">
      <alignment horizontal="center" vertical="center"/>
      <protection locked="0"/>
    </xf>
    <xf numFmtId="3" fontId="26" fillId="6" borderId="46" xfId="2" applyNumberFormat="1" applyFont="1" applyFill="1" applyBorder="1" applyAlignment="1" applyProtection="1">
      <alignment horizontal="center" vertical="center"/>
      <protection locked="0"/>
    </xf>
    <xf numFmtId="4" fontId="35" fillId="5" borderId="55" xfId="0" applyNumberFormat="1" applyFont="1" applyFill="1" applyBorder="1"/>
    <xf numFmtId="3" fontId="26" fillId="6" borderId="52" xfId="2" applyNumberFormat="1" applyFont="1" applyFill="1" applyBorder="1" applyAlignment="1" applyProtection="1">
      <alignment horizontal="center" vertical="center"/>
      <protection locked="0"/>
    </xf>
    <xf numFmtId="164" fontId="36" fillId="5" borderId="8" xfId="0" applyNumberFormat="1" applyFont="1" applyFill="1" applyBorder="1"/>
    <xf numFmtId="164" fontId="36" fillId="5" borderId="15" xfId="0" applyNumberFormat="1" applyFont="1" applyFill="1" applyBorder="1"/>
    <xf numFmtId="164" fontId="36" fillId="5" borderId="14" xfId="0" applyNumberFormat="1" applyFont="1" applyFill="1" applyBorder="1"/>
    <xf numFmtId="3" fontId="36" fillId="5" borderId="18" xfId="0" applyNumberFormat="1" applyFont="1" applyFill="1" applyBorder="1"/>
    <xf numFmtId="3" fontId="36" fillId="5" borderId="19" xfId="0" applyNumberFormat="1" applyFont="1" applyFill="1" applyBorder="1"/>
    <xf numFmtId="10" fontId="36" fillId="0" borderId="15" xfId="3" applyNumberFormat="1" applyFont="1" applyFill="1" applyBorder="1" applyAlignment="1" applyProtection="1">
      <alignment horizontal="center" vertical="center"/>
    </xf>
    <xf numFmtId="10" fontId="36" fillId="0" borderId="14" xfId="3" applyNumberFormat="1" applyFont="1" applyFill="1" applyBorder="1" applyAlignment="1" applyProtection="1">
      <alignment horizontal="center" vertical="center"/>
    </xf>
    <xf numFmtId="0" fontId="37" fillId="4" borderId="15" xfId="2" applyFont="1" applyFill="1" applyBorder="1" applyAlignment="1">
      <alignment horizontal="center" vertical="center"/>
    </xf>
    <xf numFmtId="3" fontId="36" fillId="5" borderId="57" xfId="0" applyNumberFormat="1" applyFont="1" applyFill="1" applyBorder="1"/>
    <xf numFmtId="3" fontId="36" fillId="5" borderId="56" xfId="0" applyNumberFormat="1" applyFont="1" applyFill="1" applyBorder="1"/>
    <xf numFmtId="3" fontId="36" fillId="3" borderId="15" xfId="0" applyNumberFormat="1" applyFont="1" applyFill="1" applyBorder="1"/>
    <xf numFmtId="3" fontId="36" fillId="3" borderId="14" xfId="0" applyNumberFormat="1" applyFont="1" applyFill="1" applyBorder="1"/>
    <xf numFmtId="164" fontId="28" fillId="0" borderId="18" xfId="2" applyNumberFormat="1" applyFont="1" applyBorder="1" applyAlignment="1" applyProtection="1">
      <alignment horizontal="center" vertical="center"/>
      <protection locked="0"/>
    </xf>
    <xf numFmtId="164" fontId="28" fillId="0" borderId="22" xfId="2" applyNumberFormat="1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15" fillId="6" borderId="10" xfId="2" applyNumberFormat="1" applyFont="1" applyFill="1" applyBorder="1" applyAlignment="1">
      <alignment horizontal="center" vertical="center"/>
    </xf>
    <xf numFmtId="49" fontId="21" fillId="0" borderId="14" xfId="2" applyNumberFormat="1" applyFont="1" applyBorder="1" applyAlignment="1">
      <alignment horizontal="center" vertical="center"/>
    </xf>
    <xf numFmtId="0" fontId="21" fillId="0" borderId="0" xfId="2" applyFont="1"/>
    <xf numFmtId="49" fontId="21" fillId="0" borderId="20" xfId="2" applyNumberFormat="1" applyFont="1" applyBorder="1" applyAlignment="1">
      <alignment horizontal="center" vertical="center"/>
    </xf>
    <xf numFmtId="49" fontId="21" fillId="0" borderId="19" xfId="2" applyNumberFormat="1" applyFont="1" applyBorder="1" applyAlignment="1">
      <alignment horizontal="center" vertical="center"/>
    </xf>
    <xf numFmtId="0" fontId="38" fillId="0" borderId="34" xfId="2" applyFont="1" applyBorder="1" applyAlignment="1">
      <alignment horizontal="right" vertical="center"/>
    </xf>
    <xf numFmtId="0" fontId="38" fillId="0" borderId="35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7" xfId="2" applyFont="1" applyBorder="1" applyAlignment="1">
      <alignment horizontal="right" vertical="center"/>
    </xf>
    <xf numFmtId="0" fontId="38" fillId="0" borderId="38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39" xfId="2" applyFont="1" applyBorder="1" applyAlignment="1">
      <alignment horizontal="right" vertical="center"/>
    </xf>
    <xf numFmtId="0" fontId="38" fillId="0" borderId="17" xfId="2" applyFont="1" applyBorder="1" applyAlignment="1">
      <alignment vertical="center"/>
    </xf>
    <xf numFmtId="0" fontId="38" fillId="0" borderId="16" xfId="2" applyFont="1" applyBorder="1" applyAlignment="1">
      <alignment horizontal="right" vertical="center"/>
    </xf>
    <xf numFmtId="0" fontId="38" fillId="0" borderId="45" xfId="2" applyFont="1" applyBorder="1" applyAlignment="1">
      <alignment vertical="center"/>
    </xf>
    <xf numFmtId="0" fontId="38" fillId="0" borderId="49" xfId="2" applyFont="1" applyBorder="1" applyAlignment="1">
      <alignment horizontal="right" vertical="center"/>
    </xf>
    <xf numFmtId="49" fontId="15" fillId="0" borderId="14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1" xfId="2" applyFont="1" applyBorder="1" applyAlignment="1">
      <alignment horizontal="right"/>
    </xf>
    <xf numFmtId="0" fontId="39" fillId="0" borderId="15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58" xfId="2" applyFont="1" applyBorder="1" applyAlignment="1">
      <alignment horizontal="right" vertical="center"/>
    </xf>
    <xf numFmtId="0" fontId="43" fillId="0" borderId="15" xfId="2" applyFont="1" applyBorder="1" applyAlignment="1">
      <alignment horizontal="center" vertical="center" wrapText="1"/>
    </xf>
    <xf numFmtId="0" fontId="38" fillId="0" borderId="58" xfId="2" applyFont="1" applyBorder="1" applyAlignment="1">
      <alignment horizontal="right" vertical="center"/>
    </xf>
    <xf numFmtId="0" fontId="21" fillId="0" borderId="16" xfId="2" applyFont="1" applyBorder="1"/>
    <xf numFmtId="0" fontId="43" fillId="0" borderId="18" xfId="2" applyFont="1" applyBorder="1" applyAlignment="1">
      <alignment horizontal="center" vertical="center" wrapText="1"/>
    </xf>
    <xf numFmtId="49" fontId="21" fillId="0" borderId="47" xfId="2" applyNumberFormat="1" applyFont="1" applyBorder="1" applyAlignment="1">
      <alignment horizontal="center" vertical="center"/>
    </xf>
    <xf numFmtId="0" fontId="43" fillId="0" borderId="2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0" borderId="0" xfId="0" applyFont="1" applyAlignment="1">
      <alignment vertical="center" wrapText="1"/>
    </xf>
    <xf numFmtId="0" fontId="47" fillId="0" borderId="32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5" borderId="2" xfId="0" applyNumberFormat="1" applyFont="1" applyFill="1" applyBorder="1"/>
    <xf numFmtId="164" fontId="3" fillId="0" borderId="0" xfId="2" applyNumberFormat="1" applyFont="1"/>
    <xf numFmtId="3" fontId="20" fillId="5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59" xfId="2" applyFont="1" applyBorder="1" applyAlignment="1">
      <alignment horizontal="left" vertical="center"/>
    </xf>
    <xf numFmtId="0" fontId="21" fillId="0" borderId="48" xfId="2" applyFont="1" applyBorder="1" applyAlignment="1">
      <alignment vertical="center"/>
    </xf>
    <xf numFmtId="0" fontId="21" fillId="6" borderId="13" xfId="2" applyFont="1" applyFill="1" applyBorder="1" applyAlignment="1">
      <alignment vertical="center"/>
    </xf>
    <xf numFmtId="3" fontId="26" fillId="6" borderId="10" xfId="2" applyNumberFormat="1" applyFont="1" applyFill="1" applyBorder="1" applyAlignment="1" applyProtection="1">
      <alignment horizontal="center" vertical="center"/>
      <protection locked="0"/>
    </xf>
    <xf numFmtId="3" fontId="26" fillId="0" borderId="60" xfId="2" applyNumberFormat="1" applyFont="1" applyBorder="1" applyAlignment="1" applyProtection="1">
      <alignment horizontal="center" vertical="center"/>
      <protection locked="0"/>
    </xf>
    <xf numFmtId="3" fontId="28" fillId="0" borderId="60" xfId="2" applyNumberFormat="1" applyFont="1" applyBorder="1" applyAlignment="1" applyProtection="1">
      <alignment horizontal="center" vertical="center"/>
      <protection locked="0"/>
    </xf>
    <xf numFmtId="165" fontId="36" fillId="5" borderId="9" xfId="3" applyNumberFormat="1" applyFont="1" applyFill="1" applyBorder="1" applyProtection="1"/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48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6" borderId="12" xfId="2" applyFont="1" applyFill="1" applyBorder="1" applyAlignment="1">
      <alignment horizontal="left" vertical="center" wrapText="1"/>
    </xf>
    <xf numFmtId="0" fontId="15" fillId="6" borderId="13" xfId="2" applyFont="1" applyFill="1" applyBorder="1" applyAlignment="1">
      <alignment horizontal="left" vertical="center" wrapText="1"/>
    </xf>
    <xf numFmtId="0" fontId="15" fillId="6" borderId="11" xfId="2" applyFont="1" applyFill="1" applyBorder="1" applyAlignment="1">
      <alignment horizontal="left" vertical="center" wrapText="1"/>
    </xf>
    <xf numFmtId="0" fontId="15" fillId="6" borderId="4" xfId="2" applyFont="1" applyFill="1" applyBorder="1" applyAlignment="1">
      <alignment horizontal="left" vertical="center" wrapText="1"/>
    </xf>
    <xf numFmtId="0" fontId="15" fillId="6" borderId="7" xfId="2" applyFont="1" applyFill="1" applyBorder="1" applyAlignment="1">
      <alignment horizontal="left" vertical="center" wrapText="1"/>
    </xf>
    <xf numFmtId="0" fontId="15" fillId="6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36"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G93"/>
  <sheetViews>
    <sheetView tabSelected="1" zoomScaleNormal="100" workbookViewId="0">
      <selection activeCell="I70" sqref="I70"/>
    </sheetView>
  </sheetViews>
  <sheetFormatPr defaultColWidth="9.109375" defaultRowHeight="13.2" x14ac:dyDescent="0.25"/>
  <cols>
    <col min="1" max="1" width="1.6640625" style="14" customWidth="1"/>
    <col min="2" max="2" width="6.6640625" style="14" customWidth="1"/>
    <col min="3" max="3" width="11.33203125" style="14" bestFit="1" customWidth="1"/>
    <col min="4" max="4" width="7" style="14" customWidth="1"/>
    <col min="5" max="5" width="14.5546875" style="14" customWidth="1"/>
    <col min="6" max="6" width="4.5546875" style="14" customWidth="1"/>
    <col min="7" max="7" width="7.33203125" style="14" customWidth="1"/>
    <col min="8" max="8" width="4.33203125" style="14" customWidth="1"/>
    <col min="9" max="9" width="9.88671875" style="14" customWidth="1"/>
    <col min="10" max="10" width="10.6640625" style="14" customWidth="1"/>
    <col min="11" max="11" width="9.33203125" style="67" customWidth="1"/>
    <col min="12" max="12" width="11.109375" style="14" customWidth="1"/>
    <col min="13" max="13" width="15" style="154" hidden="1" customWidth="1"/>
    <col min="14" max="14" width="11.33203125" style="14" customWidth="1"/>
    <col min="15" max="15" width="12.88671875" style="14" hidden="1" customWidth="1"/>
    <col min="16" max="16" width="4.44140625" style="14" hidden="1" customWidth="1"/>
    <col min="17" max="17" width="5.5546875" style="14" hidden="1" customWidth="1"/>
    <col min="18" max="18" width="15.5546875" style="14" hidden="1" customWidth="1"/>
    <col min="19" max="19" width="1.5546875" style="14" hidden="1" customWidth="1"/>
    <col min="20" max="20" width="11" style="14" hidden="1" customWidth="1"/>
    <col min="21" max="30" width="9.109375" style="14" hidden="1" customWidth="1"/>
    <col min="31" max="31" width="127.6640625" style="14" customWidth="1"/>
    <col min="32" max="69" width="9.109375" style="14" customWidth="1"/>
    <col min="70" max="70" width="11.33203125" style="14" customWidth="1"/>
    <col min="71" max="82" width="9.109375" style="14" customWidth="1"/>
    <col min="83" max="83" width="6.33203125" style="14" customWidth="1"/>
    <col min="84" max="84" width="9.109375" style="14"/>
    <col min="85" max="85" width="19.33203125" style="14" customWidth="1"/>
    <col min="86" max="86" width="26.88671875" style="14" customWidth="1"/>
    <col min="87" max="236" width="9.109375" style="14"/>
    <col min="237" max="237" width="5.109375" style="14" customWidth="1"/>
    <col min="238" max="238" width="9.44140625" style="14" bestFit="1" customWidth="1"/>
    <col min="239" max="239" width="7" style="14" customWidth="1"/>
    <col min="240" max="240" width="14.5546875" style="14" customWidth="1"/>
    <col min="241" max="241" width="4.5546875" style="14" customWidth="1"/>
    <col min="242" max="242" width="7.33203125" style="14" customWidth="1"/>
    <col min="243" max="243" width="4.33203125" style="14" customWidth="1"/>
    <col min="244" max="244" width="9.88671875" style="14" customWidth="1"/>
    <col min="245" max="245" width="12.109375" style="14" customWidth="1"/>
    <col min="246" max="247" width="9.33203125" style="14" customWidth="1"/>
    <col min="248" max="248" width="0" style="14" hidden="1" customWidth="1"/>
    <col min="249" max="249" width="12.88671875" style="14" customWidth="1"/>
    <col min="250" max="16384" width="9.109375" style="14"/>
  </cols>
  <sheetData>
    <row r="1" spans="2:85" x14ac:dyDescent="0.25">
      <c r="F1" s="195" t="e">
        <f>M70</f>
        <v>#REF!</v>
      </c>
      <c r="G1" s="195"/>
      <c r="I1" s="15" t="s">
        <v>3</v>
      </c>
      <c r="K1" s="14"/>
    </row>
    <row r="2" spans="2:85" x14ac:dyDescent="0.25">
      <c r="F2" s="195"/>
      <c r="G2" s="195"/>
      <c r="I2" s="12" t="s">
        <v>2</v>
      </c>
      <c r="J2" s="174" t="s">
        <v>128</v>
      </c>
      <c r="K2" s="13" t="s">
        <v>117</v>
      </c>
    </row>
    <row r="3" spans="2:85" s="178" customFormat="1" ht="16.2" x14ac:dyDescent="0.3">
      <c r="B3" s="210" t="s">
        <v>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177"/>
    </row>
    <row r="4" spans="2:85" s="178" customFormat="1" ht="15.6" x14ac:dyDescent="0.3">
      <c r="B4" s="209" t="s">
        <v>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179">
        <f>COUNTA(J2)</f>
        <v>1</v>
      </c>
      <c r="N4" s="180" t="str">
        <f>IF(M4=1," ","Не заполнено")</f>
        <v xml:space="preserve"> </v>
      </c>
    </row>
    <row r="5" spans="2:85" s="178" customFormat="1" ht="15.6" x14ac:dyDescent="0.3">
      <c r="B5" s="208" t="s">
        <v>115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177"/>
    </row>
    <row r="6" spans="2:85" ht="11.1" customHeight="1" x14ac:dyDescent="0.25">
      <c r="C6" s="2"/>
      <c r="D6" s="2"/>
      <c r="E6" s="2"/>
      <c r="F6" s="2"/>
      <c r="G6" s="2"/>
      <c r="H6" s="2"/>
      <c r="I6" s="2"/>
      <c r="J6" s="3"/>
      <c r="K6" s="3"/>
      <c r="L6" s="3"/>
    </row>
    <row r="7" spans="2:85" ht="11.1" customHeight="1" x14ac:dyDescent="0.25">
      <c r="C7" s="2"/>
      <c r="D7" s="2"/>
      <c r="E7" s="2"/>
      <c r="F7" s="2"/>
      <c r="G7" s="2"/>
      <c r="H7" s="2"/>
      <c r="I7" s="2"/>
      <c r="J7" s="3"/>
      <c r="K7" s="3"/>
      <c r="L7" s="3" t="s">
        <v>4</v>
      </c>
    </row>
    <row r="8" spans="2:85" ht="11.1" customHeight="1" x14ac:dyDescent="0.25">
      <c r="C8" s="2"/>
      <c r="D8" s="2"/>
      <c r="E8" s="2"/>
      <c r="F8" s="2"/>
      <c r="G8" s="2"/>
      <c r="H8" s="2"/>
      <c r="I8" s="2"/>
      <c r="J8" s="3"/>
      <c r="K8" s="3"/>
      <c r="L8" s="3" t="s">
        <v>5</v>
      </c>
      <c r="T8" s="156"/>
    </row>
    <row r="9" spans="2:85" ht="11.1" customHeight="1" x14ac:dyDescent="0.25">
      <c r="C9" s="2"/>
      <c r="D9" s="2"/>
      <c r="E9" s="2"/>
      <c r="F9" s="2"/>
      <c r="G9" s="2"/>
      <c r="H9" s="2"/>
      <c r="I9" s="2"/>
      <c r="J9" s="3"/>
      <c r="K9" s="3"/>
      <c r="L9" s="3"/>
      <c r="T9" s="156"/>
    </row>
    <row r="10" spans="2:85" s="127" customFormat="1" ht="12" customHeight="1" x14ac:dyDescent="0.25">
      <c r="B10" s="4" t="s">
        <v>130</v>
      </c>
      <c r="C10" s="181"/>
      <c r="D10" s="181"/>
      <c r="E10" s="181"/>
      <c r="F10" s="182"/>
      <c r="G10" s="182"/>
      <c r="H10" s="182"/>
      <c r="I10" s="182"/>
      <c r="J10" s="183" t="s">
        <v>6</v>
      </c>
      <c r="K10" s="184" t="s">
        <v>18</v>
      </c>
      <c r="L10" s="182"/>
      <c r="M10" s="185">
        <f>COUNTA(K10)</f>
        <v>1</v>
      </c>
      <c r="N10" s="186" t="str">
        <f>IF(M10=1," ","Не заполнено")</f>
        <v xml:space="preserve"> </v>
      </c>
      <c r="T10" s="187" t="s">
        <v>7</v>
      </c>
    </row>
    <row r="11" spans="2:85" ht="27.75" customHeight="1" thickBot="1" x14ac:dyDescent="0.3">
      <c r="B11" s="201" t="s">
        <v>134</v>
      </c>
      <c r="C11" s="201"/>
      <c r="D11" s="201"/>
      <c r="E11" s="201"/>
      <c r="F11" s="201"/>
      <c r="G11" s="201"/>
      <c r="H11" s="201"/>
      <c r="I11" s="201"/>
      <c r="J11" s="201"/>
      <c r="K11" s="5"/>
      <c r="L11" s="5"/>
      <c r="M11" s="1">
        <f>COUNTA(B11)</f>
        <v>1</v>
      </c>
      <c r="N11" s="175" t="str">
        <f>IF(M11=1," ","Не заполнено")</f>
        <v xml:space="preserve"> </v>
      </c>
      <c r="T11" s="157"/>
      <c r="U11" s="158" t="s">
        <v>8</v>
      </c>
    </row>
    <row r="12" spans="2:85" ht="17.25" customHeight="1" thickBot="1" x14ac:dyDescent="0.3">
      <c r="B12" s="6"/>
      <c r="C12" s="6"/>
      <c r="D12" s="6"/>
      <c r="E12" s="6"/>
      <c r="F12" s="6"/>
      <c r="G12" s="6"/>
      <c r="H12" s="6"/>
      <c r="I12" s="6"/>
      <c r="J12" s="6"/>
      <c r="K12" s="176" t="str">
        <f>LEFT(B11,16)</f>
        <v>первичная профсо</v>
      </c>
      <c r="L12" s="7"/>
      <c r="M12" s="1"/>
      <c r="T12" s="156"/>
      <c r="U12" s="14" t="s">
        <v>9</v>
      </c>
    </row>
    <row r="13" spans="2:85" ht="14.4" thickBot="1" x14ac:dyDescent="0.3">
      <c r="B13" s="121" t="s">
        <v>10</v>
      </c>
      <c r="C13" s="122" t="s">
        <v>11</v>
      </c>
      <c r="D13" s="123"/>
      <c r="E13" s="123"/>
      <c r="F13" s="123"/>
      <c r="G13" s="123"/>
      <c r="H13" s="123"/>
      <c r="I13" s="123"/>
      <c r="J13" s="124"/>
      <c r="K13" s="81" t="str">
        <f>J2</f>
        <v>2022</v>
      </c>
      <c r="L13" s="81">
        <f>K13-1</f>
        <v>2021</v>
      </c>
      <c r="T13" s="156"/>
      <c r="U13" s="14" t="s">
        <v>126</v>
      </c>
    </row>
    <row r="14" spans="2:85" ht="12.9" hidden="1" customHeight="1" x14ac:dyDescent="0.25">
      <c r="B14" s="129" t="s">
        <v>16</v>
      </c>
      <c r="C14" s="127"/>
      <c r="D14" s="31"/>
      <c r="E14" s="31"/>
      <c r="F14" s="31"/>
      <c r="G14" s="32"/>
      <c r="H14" s="32"/>
      <c r="I14" s="33"/>
      <c r="J14" s="130" t="s">
        <v>17</v>
      </c>
      <c r="K14" s="89" t="e">
        <f>#REF!/#REF!</f>
        <v>#REF!</v>
      </c>
      <c r="L14" s="89" t="e">
        <f>#REF!/#REF!</f>
        <v>#REF!</v>
      </c>
      <c r="M14" s="1"/>
      <c r="N14" s="155"/>
      <c r="R14" s="159" t="s">
        <v>13</v>
      </c>
      <c r="T14" s="156"/>
      <c r="X14" s="160" t="s">
        <v>19</v>
      </c>
      <c r="Y14" s="161" t="s">
        <v>20</v>
      </c>
      <c r="CG14" s="14" t="s">
        <v>21</v>
      </c>
    </row>
    <row r="15" spans="2:85" ht="12.9" hidden="1" customHeight="1" x14ac:dyDescent="0.25">
      <c r="B15" s="126" t="s">
        <v>22</v>
      </c>
      <c r="C15" s="127"/>
      <c r="D15" s="31"/>
      <c r="E15" s="31"/>
      <c r="F15" s="31"/>
      <c r="G15" s="34"/>
      <c r="H15" s="32"/>
      <c r="I15" s="33"/>
      <c r="J15" s="131" t="s">
        <v>23</v>
      </c>
      <c r="K15" s="86" t="e">
        <f>#REF!/#REF!</f>
        <v>#REF!</v>
      </c>
      <c r="L15" s="86" t="e">
        <f>#REF!/#REF!</f>
        <v>#REF!</v>
      </c>
      <c r="M15" s="1"/>
      <c r="N15" s="155"/>
      <c r="T15" s="156"/>
    </row>
    <row r="16" spans="2:85" ht="12.9" hidden="1" customHeight="1" x14ac:dyDescent="0.25">
      <c r="B16" s="126" t="s">
        <v>24</v>
      </c>
      <c r="C16" s="127"/>
      <c r="D16" s="31"/>
      <c r="E16" s="31"/>
      <c r="F16" s="31"/>
      <c r="G16" s="34"/>
      <c r="H16" s="34"/>
      <c r="I16" s="35"/>
      <c r="J16" s="131" t="s">
        <v>25</v>
      </c>
      <c r="K16" s="87" t="e">
        <f>#REF!/#REF!</f>
        <v>#REF!</v>
      </c>
      <c r="L16" s="87" t="e">
        <f>#REF!/#REF!</f>
        <v>#REF!</v>
      </c>
      <c r="M16" s="1"/>
      <c r="N16" s="155"/>
      <c r="T16" s="156"/>
    </row>
    <row r="17" spans="2:31" ht="12.9" hidden="1" customHeight="1" thickBot="1" x14ac:dyDescent="0.3">
      <c r="B17" s="132" t="s">
        <v>26</v>
      </c>
      <c r="C17" s="127"/>
      <c r="D17" s="127"/>
      <c r="E17" s="127"/>
      <c r="F17" s="127"/>
      <c r="G17" s="127"/>
      <c r="H17" s="127"/>
      <c r="I17" s="127"/>
      <c r="J17" s="133" t="s">
        <v>27</v>
      </c>
      <c r="K17" s="88" t="e">
        <f>K15*K16</f>
        <v>#REF!</v>
      </c>
      <c r="L17" s="88" t="e">
        <f>L15*L16</f>
        <v>#REF!</v>
      </c>
      <c r="M17" s="1"/>
      <c r="N17" s="155"/>
    </row>
    <row r="18" spans="2:31" ht="12.9" customHeight="1" x14ac:dyDescent="0.25">
      <c r="B18" s="125" t="s">
        <v>28</v>
      </c>
      <c r="C18" s="22" t="s">
        <v>90</v>
      </c>
      <c r="D18" s="23"/>
      <c r="E18" s="23"/>
      <c r="F18" s="23"/>
      <c r="G18" s="23"/>
      <c r="H18" s="23"/>
      <c r="I18" s="23"/>
      <c r="J18" s="24"/>
      <c r="K18" s="83">
        <v>0</v>
      </c>
      <c r="L18" s="90">
        <v>0</v>
      </c>
      <c r="M18" s="1">
        <f>COUNTA(K18:L18)</f>
        <v>2</v>
      </c>
      <c r="N18" s="155" t="str">
        <f>IF(M18=2," ","Не заполнено")</f>
        <v xml:space="preserve"> </v>
      </c>
    </row>
    <row r="19" spans="2:31" ht="12.9" customHeight="1" x14ac:dyDescent="0.25">
      <c r="B19" s="126" t="s">
        <v>29</v>
      </c>
      <c r="C19" s="25" t="s">
        <v>14</v>
      </c>
      <c r="D19" s="26"/>
      <c r="E19" s="26"/>
      <c r="F19" s="26"/>
      <c r="G19" s="26"/>
      <c r="H19" s="26"/>
      <c r="I19" s="26"/>
      <c r="J19" s="27"/>
      <c r="K19" s="84">
        <v>0</v>
      </c>
      <c r="L19" s="91">
        <v>0</v>
      </c>
      <c r="M19" s="1">
        <f>COUNTA(K19:L19)</f>
        <v>2</v>
      </c>
      <c r="N19" s="155" t="str">
        <f>IF(M19=2," ","Не заполнено")</f>
        <v xml:space="preserve"> </v>
      </c>
    </row>
    <row r="20" spans="2:31" ht="12.9" customHeight="1" x14ac:dyDescent="0.25">
      <c r="B20" s="126" t="s">
        <v>30</v>
      </c>
      <c r="C20" s="25" t="s">
        <v>12</v>
      </c>
      <c r="D20" s="26"/>
      <c r="E20" s="26"/>
      <c r="F20" s="26"/>
      <c r="G20" s="26"/>
      <c r="H20" s="26"/>
      <c r="I20" s="26"/>
      <c r="J20" s="27"/>
      <c r="K20" s="84">
        <v>0</v>
      </c>
      <c r="L20" s="91">
        <v>0</v>
      </c>
      <c r="M20" s="1">
        <f>COUNTA(K20:L20)</f>
        <v>2</v>
      </c>
      <c r="N20" s="155" t="str">
        <f>IF(M20=2," ","Не заполнено")</f>
        <v xml:space="preserve"> </v>
      </c>
    </row>
    <row r="21" spans="2:31" ht="12.9" customHeight="1" thickBot="1" x14ac:dyDescent="0.3">
      <c r="B21" s="128" t="s">
        <v>31</v>
      </c>
      <c r="C21" s="28" t="s">
        <v>15</v>
      </c>
      <c r="D21" s="29"/>
      <c r="E21" s="29"/>
      <c r="F21" s="29"/>
      <c r="G21" s="29"/>
      <c r="H21" s="29"/>
      <c r="I21" s="29"/>
      <c r="J21" s="30"/>
      <c r="K21" s="84">
        <v>0</v>
      </c>
      <c r="L21" s="91">
        <v>0</v>
      </c>
      <c r="M21" s="1">
        <f>COUNTA(K21:L21)</f>
        <v>2</v>
      </c>
      <c r="N21" s="155" t="str">
        <f>IF(M21=2," ","Не заполнено")</f>
        <v xml:space="preserve"> </v>
      </c>
    </row>
    <row r="22" spans="2:31" ht="12.9" hidden="1" customHeight="1" x14ac:dyDescent="0.25">
      <c r="B22" s="129" t="s">
        <v>32</v>
      </c>
      <c r="C22" s="127"/>
      <c r="D22" s="31"/>
      <c r="E22" s="31"/>
      <c r="F22" s="31"/>
      <c r="G22" s="34"/>
      <c r="H22" s="34"/>
      <c r="I22" s="34"/>
      <c r="J22" s="130" t="s">
        <v>33</v>
      </c>
      <c r="K22" s="92" t="e">
        <f>K19/K18</f>
        <v>#DIV/0!</v>
      </c>
      <c r="L22" s="93" t="e">
        <f>L19/L18</f>
        <v>#DIV/0!</v>
      </c>
      <c r="M22" s="1"/>
    </row>
    <row r="23" spans="2:31" ht="12.9" hidden="1" customHeight="1" x14ac:dyDescent="0.25">
      <c r="B23" s="126" t="s">
        <v>34</v>
      </c>
      <c r="C23" s="127"/>
      <c r="D23" s="31"/>
      <c r="E23" s="31"/>
      <c r="F23" s="31"/>
      <c r="G23" s="34"/>
      <c r="H23" s="32"/>
      <c r="I23" s="33"/>
      <c r="J23" s="130" t="s">
        <v>35</v>
      </c>
      <c r="K23" s="86" t="e">
        <f>K21/K19</f>
        <v>#DIV/0!</v>
      </c>
      <c r="L23" s="94" t="e">
        <f>L21/L19</f>
        <v>#DIV/0!</v>
      </c>
      <c r="M23" s="1"/>
    </row>
    <row r="24" spans="2:31" ht="12.9" hidden="1" customHeight="1" x14ac:dyDescent="0.25">
      <c r="B24" s="126" t="s">
        <v>36</v>
      </c>
      <c r="C24" s="127"/>
      <c r="D24" s="31"/>
      <c r="E24" s="31"/>
      <c r="F24" s="31"/>
      <c r="G24" s="34"/>
      <c r="H24" s="34"/>
      <c r="I24" s="35"/>
      <c r="J24" s="134" t="s">
        <v>37</v>
      </c>
      <c r="K24" s="87" t="e">
        <f>K20/K21</f>
        <v>#DIV/0!</v>
      </c>
      <c r="L24" s="95" t="e">
        <f>L20/L21</f>
        <v>#DIV/0!</v>
      </c>
      <c r="M24" s="1"/>
    </row>
    <row r="25" spans="2:31" ht="12.9" hidden="1" customHeight="1" thickBot="1" x14ac:dyDescent="0.3">
      <c r="B25" s="135" t="s">
        <v>38</v>
      </c>
      <c r="C25" s="127"/>
      <c r="D25" s="127"/>
      <c r="E25" s="127"/>
      <c r="F25" s="127"/>
      <c r="G25" s="127"/>
      <c r="H25" s="127"/>
      <c r="I25" s="127"/>
      <c r="J25" s="136" t="s">
        <v>39</v>
      </c>
      <c r="K25" s="88" t="e">
        <f>K23*K24</f>
        <v>#DIV/0!</v>
      </c>
      <c r="L25" s="96" t="e">
        <f>L23*L24</f>
        <v>#DIV/0!</v>
      </c>
      <c r="M25" s="1"/>
    </row>
    <row r="26" spans="2:31" ht="13.8" x14ac:dyDescent="0.25">
      <c r="B26" s="125" t="s">
        <v>40</v>
      </c>
      <c r="C26" s="202" t="s">
        <v>133</v>
      </c>
      <c r="D26" s="203"/>
      <c r="E26" s="203"/>
      <c r="F26" s="203"/>
      <c r="G26" s="203"/>
      <c r="H26" s="203"/>
      <c r="I26" s="203"/>
      <c r="J26" s="204"/>
      <c r="K26" s="97" t="s">
        <v>41</v>
      </c>
      <c r="L26" s="98" t="s">
        <v>41</v>
      </c>
      <c r="M26" s="1"/>
      <c r="AE26" s="159"/>
    </row>
    <row r="27" spans="2:31" ht="12.9" customHeight="1" x14ac:dyDescent="0.25">
      <c r="B27" s="129" t="s">
        <v>42</v>
      </c>
      <c r="C27" s="37" t="s">
        <v>92</v>
      </c>
      <c r="D27" s="38"/>
      <c r="E27" s="38"/>
      <c r="F27" s="38"/>
      <c r="G27" s="38"/>
      <c r="H27" s="38"/>
      <c r="I27" s="38"/>
      <c r="J27" s="39"/>
      <c r="K27" s="99">
        <v>0</v>
      </c>
      <c r="L27" s="91">
        <v>0</v>
      </c>
      <c r="M27" s="1">
        <f>COUNTA(K27:L27)</f>
        <v>2</v>
      </c>
      <c r="N27" s="155" t="str">
        <f>IF(M27=2," ","Не заполнено")</f>
        <v xml:space="preserve"> </v>
      </c>
      <c r="AE27" s="159"/>
    </row>
    <row r="28" spans="2:31" ht="12.9" customHeight="1" x14ac:dyDescent="0.25">
      <c r="B28" s="126" t="s">
        <v>43</v>
      </c>
      <c r="C28" s="28" t="s">
        <v>44</v>
      </c>
      <c r="D28" s="29"/>
      <c r="E28" s="29"/>
      <c r="F28" s="29"/>
      <c r="G28" s="29"/>
      <c r="H28" s="29"/>
      <c r="I28" s="29"/>
      <c r="J28" s="30"/>
      <c r="K28" s="99">
        <v>0</v>
      </c>
      <c r="L28" s="91">
        <v>0</v>
      </c>
      <c r="M28" s="1">
        <f>COUNTA(K28:L28)</f>
        <v>2</v>
      </c>
      <c r="N28" s="155" t="str">
        <f>IF(M28=2," ","Не заполнено")</f>
        <v xml:space="preserve"> </v>
      </c>
      <c r="AE28" s="159"/>
    </row>
    <row r="29" spans="2:31" ht="12.9" hidden="1" customHeight="1" x14ac:dyDescent="0.25">
      <c r="B29" s="126" t="s">
        <v>45</v>
      </c>
      <c r="C29" s="127"/>
      <c r="D29" s="137"/>
      <c r="E29" s="137"/>
      <c r="F29" s="137"/>
      <c r="G29" s="137"/>
      <c r="H29" s="137"/>
      <c r="I29" s="137"/>
      <c r="J29" s="138" t="s">
        <v>46</v>
      </c>
      <c r="K29" s="100" t="e">
        <f>K28/K27</f>
        <v>#DIV/0!</v>
      </c>
      <c r="L29" s="100" t="e">
        <f>L28/L27</f>
        <v>#DIV/0!</v>
      </c>
      <c r="M29" s="1"/>
      <c r="N29" s="155"/>
      <c r="AE29" s="159"/>
    </row>
    <row r="30" spans="2:31" ht="12.9" customHeight="1" x14ac:dyDescent="0.25">
      <c r="B30" s="126" t="s">
        <v>47</v>
      </c>
      <c r="C30" s="19" t="s">
        <v>93</v>
      </c>
      <c r="D30" s="20"/>
      <c r="E30" s="20"/>
      <c r="F30" s="20"/>
      <c r="G30" s="20"/>
      <c r="H30" s="20"/>
      <c r="I30" s="20"/>
      <c r="J30" s="21"/>
      <c r="K30" s="99">
        <v>0</v>
      </c>
      <c r="L30" s="91">
        <v>0</v>
      </c>
      <c r="M30" s="1">
        <f>COUNTA(K30:L30)</f>
        <v>2</v>
      </c>
      <c r="N30" s="155" t="str">
        <f>IF(M30=2," ","Не заполнено")</f>
        <v xml:space="preserve"> </v>
      </c>
      <c r="O30" s="14" t="s">
        <v>48</v>
      </c>
      <c r="P30" s="154" t="s">
        <v>49</v>
      </c>
      <c r="Q30" s="162">
        <v>5</v>
      </c>
      <c r="R30" s="14" t="str">
        <f t="shared" ref="R30:R44" si="0">CONCATENATE(O30,P30,Q30)</f>
        <v>Результаты!BO5</v>
      </c>
      <c r="AE30" s="159"/>
    </row>
    <row r="31" spans="2:31" ht="12.9" customHeight="1" thickBot="1" x14ac:dyDescent="0.3">
      <c r="B31" s="126" t="s">
        <v>50</v>
      </c>
      <c r="C31" s="19" t="s">
        <v>51</v>
      </c>
      <c r="D31" s="20"/>
      <c r="E31" s="20"/>
      <c r="F31" s="20"/>
      <c r="G31" s="20"/>
      <c r="H31" s="20"/>
      <c r="I31" s="20"/>
      <c r="J31" s="40"/>
      <c r="K31" s="99">
        <v>0</v>
      </c>
      <c r="L31" s="91">
        <v>0</v>
      </c>
      <c r="M31" s="1">
        <f>COUNTA(K31:L31)</f>
        <v>2</v>
      </c>
      <c r="N31" s="155" t="str">
        <f>IF(M31=2," ","Не заполнено")</f>
        <v xml:space="preserve"> </v>
      </c>
      <c r="O31" s="14" t="s">
        <v>48</v>
      </c>
      <c r="P31" s="154" t="s">
        <v>49</v>
      </c>
      <c r="Q31" s="162">
        <v>6</v>
      </c>
      <c r="R31" s="14" t="str">
        <f t="shared" si="0"/>
        <v>Результаты!BO6</v>
      </c>
      <c r="AE31" s="159"/>
    </row>
    <row r="32" spans="2:31" ht="12.9" hidden="1" customHeight="1" thickBot="1" x14ac:dyDescent="0.3">
      <c r="B32" s="132" t="s">
        <v>52</v>
      </c>
      <c r="C32" s="127"/>
      <c r="D32" s="139"/>
      <c r="E32" s="139"/>
      <c r="F32" s="139"/>
      <c r="G32" s="139"/>
      <c r="H32" s="139"/>
      <c r="I32" s="139"/>
      <c r="J32" s="140" t="s">
        <v>53</v>
      </c>
      <c r="K32" s="194" t="e">
        <f>K31/K30</f>
        <v>#DIV/0!</v>
      </c>
      <c r="L32" s="194" t="e">
        <f>L31/L30</f>
        <v>#DIV/0!</v>
      </c>
      <c r="M32" s="1"/>
      <c r="N32" s="155"/>
      <c r="O32" s="14" t="s">
        <v>48</v>
      </c>
      <c r="P32" s="154" t="s">
        <v>49</v>
      </c>
      <c r="Q32" s="162">
        <v>7</v>
      </c>
      <c r="R32" s="14" t="str">
        <f t="shared" si="0"/>
        <v>Результаты!BO7</v>
      </c>
    </row>
    <row r="33" spans="2:31" ht="12.9" customHeight="1" x14ac:dyDescent="0.25">
      <c r="B33" s="125" t="s">
        <v>94</v>
      </c>
      <c r="C33" s="17" t="s">
        <v>55</v>
      </c>
      <c r="D33" s="18"/>
      <c r="E33" s="18"/>
      <c r="F33" s="18"/>
      <c r="G33" s="18"/>
      <c r="H33" s="18"/>
      <c r="I33" s="18"/>
      <c r="J33" s="41" t="s">
        <v>56</v>
      </c>
      <c r="K33" s="191">
        <v>0</v>
      </c>
      <c r="L33" s="191">
        <v>0</v>
      </c>
      <c r="M33" s="1">
        <f>COUNTA(K33:L33)</f>
        <v>2</v>
      </c>
      <c r="N33" s="155" t="str">
        <f>IF(M33=2," ","Не заполнено")</f>
        <v xml:space="preserve"> </v>
      </c>
      <c r="O33" s="14" t="s">
        <v>48</v>
      </c>
      <c r="P33" s="154" t="s">
        <v>49</v>
      </c>
      <c r="Q33" s="162">
        <v>8</v>
      </c>
      <c r="R33" s="14" t="str">
        <f t="shared" si="0"/>
        <v>Результаты!BO8</v>
      </c>
    </row>
    <row r="34" spans="2:31" ht="12.9" customHeight="1" x14ac:dyDescent="0.25">
      <c r="B34" s="126"/>
      <c r="C34" s="42" t="s">
        <v>57</v>
      </c>
      <c r="D34" s="43"/>
      <c r="E34" s="43"/>
      <c r="F34" s="43"/>
      <c r="G34" s="43"/>
      <c r="H34" s="43"/>
      <c r="I34" s="43"/>
      <c r="J34" s="127"/>
      <c r="K34" s="101" t="s">
        <v>41</v>
      </c>
      <c r="L34" s="101" t="s">
        <v>41</v>
      </c>
      <c r="M34" s="1"/>
      <c r="O34" s="14" t="s">
        <v>48</v>
      </c>
      <c r="P34" s="154" t="s">
        <v>49</v>
      </c>
      <c r="Q34" s="162">
        <v>9</v>
      </c>
      <c r="R34" s="14" t="str">
        <f t="shared" si="0"/>
        <v>Результаты!BO9</v>
      </c>
      <c r="AE34" s="159"/>
    </row>
    <row r="35" spans="2:31" ht="12.9" customHeight="1" x14ac:dyDescent="0.25">
      <c r="B35" s="126" t="s">
        <v>54</v>
      </c>
      <c r="C35" s="19" t="s">
        <v>58</v>
      </c>
      <c r="D35" s="20"/>
      <c r="E35" s="20"/>
      <c r="F35" s="20"/>
      <c r="G35" s="20"/>
      <c r="H35" s="20"/>
      <c r="I35" s="20"/>
      <c r="J35" s="20"/>
      <c r="K35" s="99">
        <v>0</v>
      </c>
      <c r="L35" s="102">
        <v>0</v>
      </c>
      <c r="M35" s="1">
        <f>COUNTA(K35:L35)</f>
        <v>2</v>
      </c>
      <c r="N35" s="155" t="str">
        <f>IF(M35=2," ","Не заполнено")</f>
        <v xml:space="preserve"> </v>
      </c>
      <c r="O35" s="14" t="s">
        <v>48</v>
      </c>
      <c r="P35" s="154" t="s">
        <v>49</v>
      </c>
      <c r="Q35" s="162">
        <v>10</v>
      </c>
      <c r="R35" s="14" t="str">
        <f t="shared" si="0"/>
        <v>Результаты!BO10</v>
      </c>
      <c r="AE35" s="159"/>
    </row>
    <row r="36" spans="2:31" ht="12.9" customHeight="1" x14ac:dyDescent="0.25">
      <c r="B36" s="126" t="s">
        <v>60</v>
      </c>
      <c r="C36" s="19" t="s">
        <v>97</v>
      </c>
      <c r="D36" s="20"/>
      <c r="E36" s="20"/>
      <c r="F36" s="20"/>
      <c r="G36" s="20"/>
      <c r="H36" s="20"/>
      <c r="I36" s="20"/>
      <c r="J36" s="20"/>
      <c r="K36" s="99">
        <v>0</v>
      </c>
      <c r="L36" s="102">
        <v>0</v>
      </c>
      <c r="M36" s="1">
        <f t="shared" ref="M36:M37" si="1">COUNTA(K36:L36)</f>
        <v>2</v>
      </c>
      <c r="N36" s="155" t="str">
        <f t="shared" ref="N36:N37" si="2">IF(M36=2," ","Не заполнено")</f>
        <v xml:space="preserve"> </v>
      </c>
      <c r="P36" s="154"/>
      <c r="Q36" s="162"/>
      <c r="AE36" s="159"/>
    </row>
    <row r="37" spans="2:31" ht="12.9" customHeight="1" x14ac:dyDescent="0.25">
      <c r="B37" s="126" t="s">
        <v>95</v>
      </c>
      <c r="C37" s="19" t="s">
        <v>64</v>
      </c>
      <c r="D37" s="20"/>
      <c r="E37" s="20"/>
      <c r="F37" s="20"/>
      <c r="G37" s="20"/>
      <c r="H37" s="20"/>
      <c r="I37" s="20"/>
      <c r="J37" s="20"/>
      <c r="K37" s="99">
        <v>0</v>
      </c>
      <c r="L37" s="102">
        <v>0</v>
      </c>
      <c r="M37" s="1">
        <f t="shared" si="1"/>
        <v>2</v>
      </c>
      <c r="N37" s="155" t="str">
        <f t="shared" si="2"/>
        <v xml:space="preserve"> </v>
      </c>
      <c r="P37" s="154"/>
      <c r="Q37" s="162"/>
      <c r="AE37" s="159"/>
    </row>
    <row r="38" spans="2:31" ht="12.9" customHeight="1" thickBot="1" x14ac:dyDescent="0.3">
      <c r="B38" s="152" t="s">
        <v>96</v>
      </c>
      <c r="C38" s="188" t="s">
        <v>59</v>
      </c>
      <c r="D38" s="189"/>
      <c r="E38" s="189"/>
      <c r="F38" s="189"/>
      <c r="G38" s="189"/>
      <c r="H38" s="189"/>
      <c r="I38" s="127"/>
      <c r="J38" s="127"/>
      <c r="K38" s="85">
        <v>0</v>
      </c>
      <c r="L38" s="193">
        <v>0</v>
      </c>
      <c r="M38" s="1">
        <f>COUNTA(K38:L38)</f>
        <v>2</v>
      </c>
      <c r="N38" s="155" t="str">
        <f>IF(M38=2," ","Не заполнено")</f>
        <v xml:space="preserve"> </v>
      </c>
      <c r="O38" s="14" t="s">
        <v>48</v>
      </c>
      <c r="P38" s="154" t="s">
        <v>49</v>
      </c>
      <c r="Q38" s="162">
        <v>11</v>
      </c>
      <c r="R38" s="14" t="str">
        <f t="shared" si="0"/>
        <v>Результаты!BO11</v>
      </c>
      <c r="AE38" s="159"/>
    </row>
    <row r="39" spans="2:31" ht="12.9" customHeight="1" x14ac:dyDescent="0.25">
      <c r="B39" s="125" t="s">
        <v>66</v>
      </c>
      <c r="C39" s="17" t="s">
        <v>61</v>
      </c>
      <c r="D39" s="18"/>
      <c r="E39" s="18"/>
      <c r="F39" s="18"/>
      <c r="G39" s="18"/>
      <c r="H39" s="18"/>
      <c r="I39" s="18"/>
      <c r="J39" s="190" t="s">
        <v>56</v>
      </c>
      <c r="K39" s="191">
        <v>0</v>
      </c>
      <c r="L39" s="191">
        <v>0</v>
      </c>
      <c r="M39" s="1">
        <f>COUNTA(K39:L39)</f>
        <v>2</v>
      </c>
      <c r="N39" s="155" t="str">
        <f>IF(M39=2," ","Не заполнено")</f>
        <v xml:space="preserve"> </v>
      </c>
      <c r="O39" s="14" t="s">
        <v>48</v>
      </c>
      <c r="P39" s="154" t="s">
        <v>49</v>
      </c>
      <c r="Q39" s="162">
        <v>12</v>
      </c>
      <c r="R39" s="14" t="str">
        <f t="shared" si="0"/>
        <v>Результаты!BO12</v>
      </c>
      <c r="AE39" s="163" t="str">
        <f>IF(IF($K$35&gt;0, $K$39&lt;$K$33+$K$35,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40" spans="2:31" ht="12.9" customHeight="1" x14ac:dyDescent="0.25">
      <c r="B40" s="141"/>
      <c r="C40" s="45" t="s">
        <v>57</v>
      </c>
      <c r="D40" s="43"/>
      <c r="E40" s="43"/>
      <c r="F40" s="43"/>
      <c r="G40" s="43"/>
      <c r="H40" s="43"/>
      <c r="I40" s="43"/>
      <c r="J40" s="127"/>
      <c r="K40" s="101" t="s">
        <v>41</v>
      </c>
      <c r="L40" s="101" t="s">
        <v>41</v>
      </c>
      <c r="M40" s="1"/>
      <c r="O40" s="14" t="s">
        <v>48</v>
      </c>
      <c r="P40" s="154" t="s">
        <v>49</v>
      </c>
      <c r="Q40" s="162">
        <v>13</v>
      </c>
      <c r="R40" s="14" t="str">
        <f t="shared" si="0"/>
        <v>Результаты!BO13</v>
      </c>
      <c r="T40" s="158" t="s">
        <v>62</v>
      </c>
      <c r="AE40" s="159"/>
    </row>
    <row r="41" spans="2:31" ht="12.9" customHeight="1" x14ac:dyDescent="0.25">
      <c r="B41" s="126" t="s">
        <v>67</v>
      </c>
      <c r="C41" s="44" t="s">
        <v>63</v>
      </c>
      <c r="D41" s="20"/>
      <c r="E41" s="20"/>
      <c r="F41" s="20"/>
      <c r="G41" s="20"/>
      <c r="H41" s="20"/>
      <c r="I41" s="20"/>
      <c r="J41" s="21"/>
      <c r="K41" s="103">
        <v>0</v>
      </c>
      <c r="L41" s="103">
        <v>0</v>
      </c>
      <c r="M41" s="1">
        <f>COUNTA(K41:L41)</f>
        <v>2</v>
      </c>
      <c r="N41" s="155" t="str">
        <f>IF(M41=2," ","Не заполнено")</f>
        <v xml:space="preserve"> </v>
      </c>
      <c r="O41" s="14" t="s">
        <v>48</v>
      </c>
      <c r="P41" s="154" t="s">
        <v>49</v>
      </c>
      <c r="Q41" s="162">
        <v>14</v>
      </c>
      <c r="R41" s="14" t="str">
        <f t="shared" si="0"/>
        <v>Результаты!BO14</v>
      </c>
      <c r="T41" s="156"/>
      <c r="AE41" s="159"/>
    </row>
    <row r="42" spans="2:31" ht="12.9" customHeight="1" thickBot="1" x14ac:dyDescent="0.3">
      <c r="B42" s="128" t="s">
        <v>98</v>
      </c>
      <c r="C42" s="46" t="s">
        <v>64</v>
      </c>
      <c r="D42" s="47"/>
      <c r="E42" s="47"/>
      <c r="F42" s="47"/>
      <c r="G42" s="47"/>
      <c r="H42" s="47"/>
      <c r="I42" s="47"/>
      <c r="J42" s="40"/>
      <c r="K42" s="192">
        <v>0</v>
      </c>
      <c r="L42" s="193">
        <v>0</v>
      </c>
      <c r="M42" s="1">
        <f>COUNTA(K42:L42)</f>
        <v>2</v>
      </c>
      <c r="N42" s="155" t="str">
        <f>IF(M42=2," ","Не заполнено")</f>
        <v xml:space="preserve"> </v>
      </c>
      <c r="O42" s="14" t="s">
        <v>48</v>
      </c>
      <c r="P42" s="154" t="s">
        <v>49</v>
      </c>
      <c r="Q42" s="162">
        <v>15</v>
      </c>
      <c r="R42" s="14" t="str">
        <f t="shared" si="0"/>
        <v>Результаты!BO15</v>
      </c>
      <c r="T42" s="164">
        <v>1</v>
      </c>
      <c r="U42" s="165" t="s">
        <v>65</v>
      </c>
      <c r="AE42" s="159"/>
    </row>
    <row r="43" spans="2:31" ht="28.5" customHeight="1" x14ac:dyDescent="0.25">
      <c r="B43" s="125" t="s">
        <v>69</v>
      </c>
      <c r="C43" s="202" t="s">
        <v>131</v>
      </c>
      <c r="D43" s="203"/>
      <c r="E43" s="203"/>
      <c r="F43" s="203"/>
      <c r="G43" s="203"/>
      <c r="H43" s="203"/>
      <c r="I43" s="203"/>
      <c r="J43" s="204"/>
      <c r="K43" s="104">
        <v>0</v>
      </c>
      <c r="L43" s="104">
        <v>0</v>
      </c>
      <c r="M43" s="1">
        <f>COUNTA(K43:L43)</f>
        <v>2</v>
      </c>
      <c r="N43" s="155" t="str">
        <f>IF(M43=2," ","Не заполнено")</f>
        <v xml:space="preserve"> </v>
      </c>
      <c r="O43" s="14" t="s">
        <v>48</v>
      </c>
      <c r="P43" s="154" t="s">
        <v>49</v>
      </c>
      <c r="Q43" s="162">
        <v>16</v>
      </c>
      <c r="R43" s="14" t="str">
        <f t="shared" si="0"/>
        <v>Результаты!BO16</v>
      </c>
      <c r="T43" s="156"/>
      <c r="AE43" s="159"/>
    </row>
    <row r="44" spans="2:31" ht="0.75" customHeight="1" thickBot="1" x14ac:dyDescent="0.3">
      <c r="B44" s="132" t="s">
        <v>70</v>
      </c>
      <c r="C44" s="127"/>
      <c r="D44" s="48"/>
      <c r="E44" s="48"/>
      <c r="F44" s="48"/>
      <c r="G44" s="48"/>
      <c r="H44" s="48"/>
      <c r="I44" s="127"/>
      <c r="J44" s="142" t="s">
        <v>119</v>
      </c>
      <c r="K44" s="105" t="e">
        <f>K53/K43</f>
        <v>#DIV/0!</v>
      </c>
      <c r="L44" s="105" t="e">
        <f>L53/L43</f>
        <v>#DIV/0!</v>
      </c>
      <c r="M44" s="1"/>
      <c r="N44" s="155"/>
      <c r="O44" s="14" t="s">
        <v>48</v>
      </c>
      <c r="P44" s="154" t="s">
        <v>49</v>
      </c>
      <c r="Q44" s="154">
        <v>17</v>
      </c>
      <c r="R44" s="14" t="str">
        <f t="shared" si="0"/>
        <v>Результаты!BO17</v>
      </c>
      <c r="T44" s="166"/>
      <c r="U44" s="14" t="s">
        <v>68</v>
      </c>
    </row>
    <row r="45" spans="2:31" ht="30" customHeight="1" thickBot="1" x14ac:dyDescent="0.3">
      <c r="B45" s="125" t="s">
        <v>99</v>
      </c>
      <c r="C45" s="205" t="s">
        <v>132</v>
      </c>
      <c r="D45" s="206"/>
      <c r="E45" s="206"/>
      <c r="F45" s="206"/>
      <c r="G45" s="206"/>
      <c r="H45" s="206"/>
      <c r="I45" s="206"/>
      <c r="J45" s="207"/>
      <c r="K45" s="82">
        <v>0</v>
      </c>
      <c r="L45" s="106">
        <v>0</v>
      </c>
      <c r="M45" s="1">
        <f>COUNTA(K45:L45)</f>
        <v>2</v>
      </c>
      <c r="N45" s="155" t="str">
        <f>IF(M45=2," ","Не заполнено")</f>
        <v xml:space="preserve"> </v>
      </c>
      <c r="T45" s="156"/>
    </row>
    <row r="46" spans="2:31" ht="15" hidden="1" customHeight="1" thickBot="1" x14ac:dyDescent="0.35">
      <c r="B46" s="132" t="s">
        <v>74</v>
      </c>
      <c r="C46" s="127"/>
      <c r="D46" s="143"/>
      <c r="E46" s="143"/>
      <c r="F46" s="143"/>
      <c r="G46" s="143"/>
      <c r="H46" s="143"/>
      <c r="I46" s="127"/>
      <c r="J46" s="144" t="s">
        <v>120</v>
      </c>
      <c r="K46" s="107" t="e">
        <f>K50/K45</f>
        <v>#DIV/0!</v>
      </c>
      <c r="L46" s="107" t="e">
        <f>L50/L45</f>
        <v>#DIV/0!</v>
      </c>
      <c r="M46" s="1"/>
      <c r="T46" s="156"/>
    </row>
    <row r="47" spans="2:31" ht="15" customHeight="1" x14ac:dyDescent="0.25">
      <c r="B47" s="125" t="s">
        <v>100</v>
      </c>
      <c r="C47" s="17" t="s">
        <v>91</v>
      </c>
      <c r="D47" s="18"/>
      <c r="E47" s="18"/>
      <c r="F47" s="18"/>
      <c r="G47" s="18"/>
      <c r="H47" s="18"/>
      <c r="I47" s="18"/>
      <c r="J47" s="80"/>
      <c r="K47" s="49">
        <f>K53+K54+K56+K58+K60</f>
        <v>117860</v>
      </c>
      <c r="L47" s="49">
        <f>L53+L54+L56+L58+L60</f>
        <v>117860</v>
      </c>
      <c r="M47" s="1"/>
      <c r="O47" s="167"/>
      <c r="T47" s="156"/>
    </row>
    <row r="48" spans="2:31" ht="12.9" hidden="1" customHeight="1" x14ac:dyDescent="0.25">
      <c r="B48" s="129" t="s">
        <v>71</v>
      </c>
      <c r="C48" s="127"/>
      <c r="D48" s="50"/>
      <c r="E48" s="50"/>
      <c r="F48" s="50"/>
      <c r="G48" s="50"/>
      <c r="H48" s="50"/>
      <c r="I48" s="20"/>
      <c r="J48" s="145" t="s">
        <v>121</v>
      </c>
      <c r="K48" s="108" t="e">
        <f>K47/#REF!</f>
        <v>#REF!</v>
      </c>
      <c r="L48" s="109" t="e">
        <f>L47/#REF!</f>
        <v>#REF!</v>
      </c>
      <c r="M48" s="1"/>
      <c r="T48" s="156"/>
    </row>
    <row r="49" spans="2:27" ht="12.9" hidden="1" customHeight="1" x14ac:dyDescent="0.25">
      <c r="B49" s="129" t="s">
        <v>72</v>
      </c>
      <c r="C49" s="127"/>
      <c r="D49" s="50"/>
      <c r="E49" s="50"/>
      <c r="F49" s="50"/>
      <c r="G49" s="50"/>
      <c r="H49" s="50"/>
      <c r="I49" s="146"/>
      <c r="J49" s="147" t="s">
        <v>122</v>
      </c>
      <c r="K49" s="110" t="e">
        <f>K47/#REF!*1000</f>
        <v>#REF!</v>
      </c>
      <c r="L49" s="111" t="e">
        <f>L47/#REF!*1000</f>
        <v>#REF!</v>
      </c>
      <c r="M49" s="1"/>
      <c r="T49" s="156" t="s">
        <v>73</v>
      </c>
      <c r="U49" s="168" t="e">
        <f>K49</f>
        <v>#REF!</v>
      </c>
      <c r="V49" s="165" t="s">
        <v>127</v>
      </c>
    </row>
    <row r="50" spans="2:27" ht="12.9" customHeight="1" x14ac:dyDescent="0.25">
      <c r="B50" s="126" t="s">
        <v>101</v>
      </c>
      <c r="C50" s="19" t="s">
        <v>108</v>
      </c>
      <c r="D50" s="20"/>
      <c r="E50" s="20"/>
      <c r="F50" s="20"/>
      <c r="G50" s="20"/>
      <c r="H50" s="20"/>
      <c r="I50" s="20"/>
      <c r="J50" s="148" t="s">
        <v>89</v>
      </c>
      <c r="K50" s="51">
        <v>0</v>
      </c>
      <c r="L50" s="51">
        <v>0</v>
      </c>
      <c r="M50" s="1">
        <f>COUNTA(K50:L50)</f>
        <v>2</v>
      </c>
      <c r="N50" s="155" t="str">
        <f>IF(M50=2," ","Не заполнено")</f>
        <v xml:space="preserve"> </v>
      </c>
    </row>
    <row r="51" spans="2:27" ht="12.9" hidden="1" customHeight="1" x14ac:dyDescent="0.25">
      <c r="B51" s="126" t="s">
        <v>75</v>
      </c>
      <c r="C51" s="127"/>
      <c r="D51" s="52"/>
      <c r="E51" s="52"/>
      <c r="F51" s="52"/>
      <c r="G51" s="52"/>
      <c r="H51" s="52"/>
      <c r="I51" s="52"/>
      <c r="J51" s="149" t="s">
        <v>76</v>
      </c>
      <c r="K51" s="112">
        <f>K50/K47</f>
        <v>0</v>
      </c>
      <c r="L51" s="113">
        <f>L50/L47</f>
        <v>0</v>
      </c>
      <c r="M51" s="1"/>
      <c r="T51" s="169" t="s">
        <v>77</v>
      </c>
      <c r="U51" s="2" t="s">
        <v>78</v>
      </c>
      <c r="AA51" s="158" t="s">
        <v>79</v>
      </c>
    </row>
    <row r="52" spans="2:27" ht="12.9" customHeight="1" x14ac:dyDescent="0.25">
      <c r="B52" s="126" t="s">
        <v>102</v>
      </c>
      <c r="C52" s="19" t="s">
        <v>114</v>
      </c>
      <c r="D52" s="20"/>
      <c r="E52" s="20"/>
      <c r="F52" s="20"/>
      <c r="G52" s="20"/>
      <c r="H52" s="20"/>
      <c r="I52" s="20"/>
      <c r="J52" s="21"/>
      <c r="K52" s="114" t="s">
        <v>41</v>
      </c>
      <c r="L52" s="114" t="s">
        <v>41</v>
      </c>
      <c r="M52" s="1"/>
    </row>
    <row r="53" spans="2:27" ht="12.9" customHeight="1" x14ac:dyDescent="0.25">
      <c r="B53" s="126" t="s">
        <v>103</v>
      </c>
      <c r="C53" s="19" t="s">
        <v>109</v>
      </c>
      <c r="D53" s="20"/>
      <c r="E53" s="20"/>
      <c r="F53" s="20"/>
      <c r="G53" s="20"/>
      <c r="H53" s="20"/>
      <c r="I53" s="20"/>
      <c r="J53" s="148" t="s">
        <v>89</v>
      </c>
      <c r="K53" s="51">
        <v>0</v>
      </c>
      <c r="L53" s="51">
        <v>0</v>
      </c>
      <c r="M53" s="1">
        <f>COUNTA(K53:L53)</f>
        <v>2</v>
      </c>
      <c r="N53" s="155" t="str">
        <f t="shared" ref="N53:N60" si="3">IF(M53=2," ","Не заполнено")</f>
        <v xml:space="preserve"> </v>
      </c>
    </row>
    <row r="54" spans="2:27" ht="12.9" customHeight="1" x14ac:dyDescent="0.25">
      <c r="B54" s="126" t="s">
        <v>104</v>
      </c>
      <c r="C54" s="19" t="s">
        <v>110</v>
      </c>
      <c r="D54" s="20"/>
      <c r="E54" s="20"/>
      <c r="F54" s="20"/>
      <c r="G54" s="20"/>
      <c r="H54" s="20"/>
      <c r="I54" s="20"/>
      <c r="J54" s="148" t="s">
        <v>89</v>
      </c>
      <c r="K54" s="51">
        <v>0</v>
      </c>
      <c r="L54" s="51">
        <v>0</v>
      </c>
      <c r="M54" s="1">
        <f>COUNTA(K54:L54)</f>
        <v>2</v>
      </c>
      <c r="N54" s="155" t="str">
        <f t="shared" si="3"/>
        <v xml:space="preserve"> </v>
      </c>
    </row>
    <row r="55" spans="2:27" ht="12.9" hidden="1" customHeight="1" x14ac:dyDescent="0.25">
      <c r="B55" s="126" t="s">
        <v>80</v>
      </c>
      <c r="C55" s="150"/>
      <c r="D55" s="52"/>
      <c r="E55" s="52"/>
      <c r="F55" s="52"/>
      <c r="G55" s="52"/>
      <c r="H55" s="52"/>
      <c r="I55" s="20"/>
      <c r="J55" s="145" t="s">
        <v>123</v>
      </c>
      <c r="K55" s="115" t="e">
        <f>K54/#REF!*1000</f>
        <v>#REF!</v>
      </c>
      <c r="L55" s="116" t="e">
        <f>L54/#REF!*1000</f>
        <v>#REF!</v>
      </c>
      <c r="M55" s="1"/>
      <c r="N55" s="155"/>
    </row>
    <row r="56" spans="2:27" ht="12.9" customHeight="1" x14ac:dyDescent="0.25">
      <c r="B56" s="126" t="s">
        <v>105</v>
      </c>
      <c r="C56" s="53" t="s">
        <v>111</v>
      </c>
      <c r="D56" s="54"/>
      <c r="E56" s="54"/>
      <c r="F56" s="54"/>
      <c r="G56" s="54"/>
      <c r="H56" s="54"/>
      <c r="I56" s="54"/>
      <c r="J56" s="151" t="s">
        <v>89</v>
      </c>
      <c r="K56" s="51">
        <v>97260</v>
      </c>
      <c r="L56" s="51">
        <v>97260</v>
      </c>
      <c r="M56" s="1">
        <f>COUNTA(K56:L56)</f>
        <v>2</v>
      </c>
      <c r="N56" s="155" t="str">
        <f t="shared" si="3"/>
        <v xml:space="preserve"> </v>
      </c>
    </row>
    <row r="57" spans="2:27" ht="12.9" hidden="1" customHeight="1" x14ac:dyDescent="0.25">
      <c r="B57" s="126" t="s">
        <v>81</v>
      </c>
      <c r="C57" s="127"/>
      <c r="D57" s="55"/>
      <c r="E57" s="55"/>
      <c r="F57" s="55"/>
      <c r="G57" s="55"/>
      <c r="H57" s="55"/>
      <c r="I57" s="146"/>
      <c r="J57" s="147" t="s">
        <v>124</v>
      </c>
      <c r="K57" s="117" t="e">
        <f>K56/#REF!*1000</f>
        <v>#REF!</v>
      </c>
      <c r="L57" s="118" t="e">
        <f>L56/#REF!*1000</f>
        <v>#REF!</v>
      </c>
      <c r="M57" s="1"/>
      <c r="N57" s="155"/>
    </row>
    <row r="58" spans="2:27" ht="12.9" customHeight="1" x14ac:dyDescent="0.25">
      <c r="B58" s="126" t="s">
        <v>106</v>
      </c>
      <c r="C58" s="44" t="s">
        <v>112</v>
      </c>
      <c r="D58" s="45"/>
      <c r="E58" s="45"/>
      <c r="F58" s="45"/>
      <c r="G58" s="45"/>
      <c r="H58" s="45"/>
      <c r="I58" s="45"/>
      <c r="J58" s="148" t="s">
        <v>89</v>
      </c>
      <c r="K58" s="119">
        <v>15600</v>
      </c>
      <c r="L58" s="51">
        <v>15600</v>
      </c>
      <c r="M58" s="1">
        <f>COUNTA(K58:L58)</f>
        <v>2</v>
      </c>
      <c r="N58" s="155" t="str">
        <f t="shared" si="3"/>
        <v xml:space="preserve"> </v>
      </c>
    </row>
    <row r="59" spans="2:27" ht="12.9" hidden="1" customHeight="1" x14ac:dyDescent="0.25">
      <c r="B59" s="152" t="s">
        <v>82</v>
      </c>
      <c r="C59" s="127"/>
      <c r="D59" s="56"/>
      <c r="E59" s="56"/>
      <c r="F59" s="56"/>
      <c r="G59" s="56"/>
      <c r="H59" s="56"/>
      <c r="I59" s="146"/>
      <c r="J59" s="147" t="s">
        <v>125</v>
      </c>
      <c r="K59" s="115" t="e">
        <f>K58/#REF!*1000</f>
        <v>#REF!</v>
      </c>
      <c r="L59" s="116" t="e">
        <f>L58/#REF!*1000</f>
        <v>#REF!</v>
      </c>
      <c r="M59" s="1"/>
      <c r="N59" s="155"/>
    </row>
    <row r="60" spans="2:27" ht="12.9" customHeight="1" thickBot="1" x14ac:dyDescent="0.3">
      <c r="B60" s="128" t="s">
        <v>107</v>
      </c>
      <c r="C60" s="46" t="s">
        <v>113</v>
      </c>
      <c r="D60" s="57"/>
      <c r="E60" s="57"/>
      <c r="F60" s="57"/>
      <c r="G60" s="57"/>
      <c r="H60" s="57"/>
      <c r="I60" s="57"/>
      <c r="J60" s="153" t="s">
        <v>89</v>
      </c>
      <c r="K60" s="120">
        <v>5000</v>
      </c>
      <c r="L60" s="120">
        <v>5000</v>
      </c>
      <c r="M60" s="1">
        <f>COUNTA(K60:L60)</f>
        <v>2</v>
      </c>
      <c r="N60" s="155" t="str">
        <f t="shared" si="3"/>
        <v xml:space="preserve"> </v>
      </c>
    </row>
    <row r="61" spans="2:27" ht="12.9" hidden="1" customHeight="1" thickBot="1" x14ac:dyDescent="0.3">
      <c r="B61" s="36" t="s">
        <v>83</v>
      </c>
      <c r="C61" s="58"/>
      <c r="D61" s="59"/>
      <c r="E61" s="59"/>
      <c r="F61" s="59"/>
      <c r="G61" s="59"/>
      <c r="H61" s="59"/>
      <c r="I61" s="60"/>
      <c r="J61" s="61" t="s">
        <v>118</v>
      </c>
      <c r="K61" s="62" t="e">
        <f>K60/#REF!*1000</f>
        <v>#REF!</v>
      </c>
      <c r="L61" s="62" t="e">
        <f>L60/#REF!*1000</f>
        <v>#REF!</v>
      </c>
      <c r="M61" s="1"/>
    </row>
    <row r="62" spans="2:27" ht="23.25" customHeight="1" x14ac:dyDescent="0.25">
      <c r="C62" s="10" t="s">
        <v>129</v>
      </c>
      <c r="D62" s="8"/>
      <c r="H62" s="63"/>
      <c r="I62" s="63"/>
      <c r="K62" s="14"/>
      <c r="L62" s="63"/>
    </row>
    <row r="63" spans="2:27" ht="15.6" x14ac:dyDescent="0.25">
      <c r="E63" s="64"/>
      <c r="F63" s="64"/>
      <c r="G63" s="64"/>
      <c r="H63" s="65"/>
      <c r="I63" s="4"/>
      <c r="J63" s="66" t="s">
        <v>136</v>
      </c>
      <c r="K63" s="4"/>
      <c r="L63" s="4"/>
      <c r="M63" s="170">
        <f>COUNTA(J63)</f>
        <v>1</v>
      </c>
      <c r="N63" s="155" t="str">
        <f>IF(M63=1," ","Не заполнено")</f>
        <v xml:space="preserve"> </v>
      </c>
    </row>
    <row r="64" spans="2:27" ht="11.25" customHeight="1" x14ac:dyDescent="0.25">
      <c r="J64" s="197" t="s">
        <v>84</v>
      </c>
      <c r="K64" s="197"/>
      <c r="L64" s="197"/>
      <c r="M64" s="14"/>
      <c r="N64" s="171"/>
    </row>
    <row r="65" spans="2:14" ht="5.25" customHeight="1" x14ac:dyDescent="0.25">
      <c r="N65" s="171"/>
    </row>
    <row r="66" spans="2:14" ht="11.25" customHeight="1" x14ac:dyDescent="0.25">
      <c r="C66" s="11" t="s">
        <v>85</v>
      </c>
      <c r="D66" s="68"/>
      <c r="E66" s="69" t="s">
        <v>135</v>
      </c>
      <c r="F66" s="70"/>
      <c r="G66" s="70"/>
      <c r="H66" s="70"/>
      <c r="I66" s="70"/>
      <c r="J66" s="69" t="s">
        <v>136</v>
      </c>
      <c r="K66" s="4"/>
      <c r="L66" s="4"/>
      <c r="M66" s="1">
        <f>COUNTA(D66:J66)</f>
        <v>2</v>
      </c>
      <c r="N66" s="155" t="str">
        <f>IF(M66=2," ","Не заполнено")</f>
        <v xml:space="preserve"> </v>
      </c>
    </row>
    <row r="67" spans="2:14" x14ac:dyDescent="0.25">
      <c r="B67" s="16"/>
      <c r="C67" s="16"/>
      <c r="D67" s="197" t="s">
        <v>86</v>
      </c>
      <c r="E67" s="197"/>
      <c r="F67" s="197"/>
      <c r="G67" s="197"/>
      <c r="H67" s="197"/>
      <c r="J67" s="197" t="s">
        <v>84</v>
      </c>
      <c r="K67" s="197"/>
      <c r="L67" s="197"/>
      <c r="N67" s="171"/>
    </row>
    <row r="68" spans="2:14" ht="4.5" customHeight="1" x14ac:dyDescent="0.25">
      <c r="N68" s="171"/>
    </row>
    <row r="69" spans="2:14" ht="11.25" customHeight="1" x14ac:dyDescent="0.25">
      <c r="B69" s="9"/>
      <c r="C69" s="71" t="s">
        <v>87</v>
      </c>
      <c r="D69" s="72"/>
      <c r="E69" s="73">
        <v>44937</v>
      </c>
      <c r="J69" s="74"/>
      <c r="K69" s="74"/>
      <c r="L69" s="74"/>
      <c r="M69" s="154">
        <f>COUNTA(E69)</f>
        <v>1</v>
      </c>
      <c r="N69" s="155" t="str">
        <f>IF(M69=1," ","Не заполнено")</f>
        <v xml:space="preserve"> </v>
      </c>
    </row>
    <row r="70" spans="2:14" ht="15" customHeight="1" x14ac:dyDescent="0.25">
      <c r="M70" s="172" t="e">
        <f>M4+M10+M11+#REF!+#REF!+#REF!+#REF!+#REF!+#REF!+#REF!+#REF!+#REF!+#REF!+M18+M19+M20+M21+#REF!+#REF!+#REF!+M27+M28+M30+M31+M33+M35+M38+M39+M41+M42+M43+M45+M50+M53+M54+M56+M58+M60+M63+M69+M66+#REF!+M36+M37</f>
        <v>#REF!</v>
      </c>
      <c r="N70" s="171"/>
    </row>
    <row r="71" spans="2:14" ht="13.5" customHeight="1" x14ac:dyDescent="0.25">
      <c r="B71" s="198" t="e">
        <f>IF(M70=83,"Спасибо, Вы заполнили все необходимые ячейки, отчет принимается к рассмотрению содержания по существу","   ")</f>
        <v>#REF!</v>
      </c>
      <c r="C71" s="198"/>
      <c r="D71" s="198"/>
      <c r="E71" s="198"/>
      <c r="F71" s="198"/>
      <c r="G71" s="198"/>
      <c r="H71" s="198"/>
      <c r="I71" s="198"/>
      <c r="J71" s="198"/>
      <c r="K71" s="199"/>
      <c r="L71" s="199"/>
    </row>
    <row r="72" spans="2:14" ht="15" customHeight="1" x14ac:dyDescent="0.25">
      <c r="B72" s="198"/>
      <c r="C72" s="198"/>
      <c r="D72" s="198"/>
      <c r="E72" s="198"/>
      <c r="F72" s="198"/>
      <c r="G72" s="198"/>
      <c r="H72" s="198"/>
      <c r="I72" s="198"/>
      <c r="J72" s="198"/>
      <c r="K72" s="199"/>
      <c r="L72" s="199"/>
    </row>
    <row r="73" spans="2:14" ht="12.75" customHeight="1" x14ac:dyDescent="0.25">
      <c r="B73" s="200" t="e">
        <f>IF(M70&lt;83,"Не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#REF!</v>
      </c>
      <c r="C73" s="200"/>
      <c r="D73" s="200"/>
      <c r="E73" s="200"/>
      <c r="F73" s="200"/>
      <c r="G73" s="200"/>
      <c r="H73" s="200"/>
      <c r="I73" s="200"/>
      <c r="J73" s="200"/>
      <c r="K73" s="75"/>
      <c r="L73" s="75"/>
    </row>
    <row r="74" spans="2:14" x14ac:dyDescent="0.25">
      <c r="B74" s="200"/>
      <c r="C74" s="200"/>
      <c r="D74" s="200"/>
      <c r="E74" s="200"/>
      <c r="F74" s="200"/>
      <c r="G74" s="200"/>
      <c r="H74" s="200"/>
      <c r="I74" s="200"/>
      <c r="J74" s="200"/>
      <c r="K74" s="75"/>
      <c r="L74" s="75"/>
    </row>
    <row r="75" spans="2:14" x14ac:dyDescent="0.25">
      <c r="B75" s="200"/>
      <c r="C75" s="200"/>
      <c r="D75" s="200"/>
      <c r="E75" s="200"/>
      <c r="F75" s="200"/>
      <c r="G75" s="200"/>
      <c r="H75" s="200"/>
      <c r="I75" s="200"/>
      <c r="J75" s="200"/>
      <c r="K75" s="76"/>
      <c r="L75" s="76"/>
    </row>
    <row r="76" spans="2:14" x14ac:dyDescent="0.25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2:14" ht="15" customHeight="1" x14ac:dyDescent="0.25">
      <c r="B77" s="77" t="s">
        <v>88</v>
      </c>
      <c r="D77" s="196" t="s">
        <v>116</v>
      </c>
      <c r="E77" s="196"/>
      <c r="F77" s="196"/>
      <c r="G77" s="196"/>
      <c r="H77" s="196"/>
      <c r="I77" s="196"/>
      <c r="J77" s="196"/>
      <c r="K77" s="78"/>
      <c r="L77" s="78"/>
    </row>
    <row r="78" spans="2:14" x14ac:dyDescent="0.25">
      <c r="D78" s="196"/>
      <c r="E78" s="196"/>
      <c r="F78" s="196"/>
      <c r="G78" s="196"/>
      <c r="H78" s="196"/>
      <c r="I78" s="196"/>
      <c r="J78" s="196"/>
      <c r="K78" s="78"/>
      <c r="L78" s="78"/>
    </row>
    <row r="79" spans="2:14" x14ac:dyDescent="0.25">
      <c r="D79" s="196"/>
      <c r="E79" s="196"/>
      <c r="F79" s="196"/>
      <c r="G79" s="196"/>
      <c r="H79" s="196"/>
      <c r="I79" s="196"/>
      <c r="J79" s="196"/>
      <c r="K79" s="78"/>
      <c r="L79" s="78"/>
    </row>
    <row r="80" spans="2:14" ht="11.25" customHeight="1" x14ac:dyDescent="0.25">
      <c r="D80" s="196"/>
      <c r="E80" s="196"/>
      <c r="F80" s="196"/>
      <c r="G80" s="196"/>
      <c r="H80" s="196"/>
      <c r="I80" s="196"/>
      <c r="J80" s="196"/>
      <c r="K80" s="78"/>
      <c r="L80" s="78"/>
    </row>
    <row r="81" spans="3:12" ht="12.75" customHeight="1" x14ac:dyDescent="0.25">
      <c r="D81" s="196"/>
      <c r="E81" s="196"/>
      <c r="F81" s="196"/>
      <c r="G81" s="196"/>
      <c r="H81" s="196"/>
      <c r="I81" s="196"/>
      <c r="J81" s="196"/>
      <c r="K81" s="78"/>
      <c r="L81" s="78"/>
    </row>
    <row r="82" spans="3:12" ht="12.75" customHeight="1" x14ac:dyDescent="0.25">
      <c r="D82" s="196"/>
      <c r="E82" s="196"/>
      <c r="F82" s="196"/>
      <c r="G82" s="196"/>
      <c r="H82" s="196"/>
      <c r="I82" s="196"/>
      <c r="J82" s="196"/>
      <c r="K82" s="78"/>
      <c r="L82" s="78"/>
    </row>
    <row r="83" spans="3:12" ht="12.75" customHeight="1" x14ac:dyDescent="0.25">
      <c r="D83" s="196"/>
      <c r="E83" s="196"/>
      <c r="F83" s="196"/>
      <c r="G83" s="196"/>
      <c r="H83" s="196"/>
      <c r="I83" s="196"/>
      <c r="J83" s="196"/>
      <c r="K83" s="78"/>
      <c r="L83" s="78"/>
    </row>
    <row r="84" spans="3:12" ht="12.75" customHeight="1" x14ac:dyDescent="0.25">
      <c r="D84" s="196"/>
      <c r="E84" s="196"/>
      <c r="F84" s="196"/>
      <c r="G84" s="196"/>
      <c r="H84" s="196"/>
      <c r="I84" s="196"/>
      <c r="J84" s="196"/>
      <c r="K84" s="79"/>
      <c r="L84" s="79"/>
    </row>
    <row r="85" spans="3:12" ht="12.75" customHeight="1" x14ac:dyDescent="0.25">
      <c r="D85" s="79"/>
      <c r="E85" s="79"/>
      <c r="F85" s="79"/>
      <c r="G85" s="79"/>
      <c r="H85" s="79"/>
      <c r="I85" s="79"/>
      <c r="J85" s="79"/>
      <c r="K85" s="79"/>
      <c r="L85" s="79"/>
    </row>
    <row r="86" spans="3:12" ht="12.75" customHeight="1" x14ac:dyDescent="0.25">
      <c r="D86" s="79"/>
      <c r="E86" s="79"/>
      <c r="F86" s="79"/>
      <c r="G86" s="79"/>
      <c r="H86" s="79"/>
      <c r="I86" s="79"/>
      <c r="J86" s="79"/>
      <c r="K86" s="79"/>
      <c r="L86" s="79"/>
    </row>
    <row r="87" spans="3:12" ht="12.75" customHeight="1" x14ac:dyDescent="0.25">
      <c r="D87" s="79"/>
      <c r="E87" s="79"/>
      <c r="F87" s="79"/>
      <c r="G87" s="79"/>
      <c r="H87" s="79"/>
      <c r="I87" s="79"/>
      <c r="J87" s="79"/>
      <c r="K87" s="79"/>
      <c r="L87" s="79"/>
    </row>
    <row r="88" spans="3:12" ht="12.75" customHeight="1" x14ac:dyDescent="0.25">
      <c r="D88" s="79"/>
      <c r="E88" s="79"/>
      <c r="F88" s="79"/>
      <c r="G88" s="79"/>
      <c r="H88" s="79"/>
      <c r="I88" s="79"/>
      <c r="J88" s="79"/>
      <c r="K88" s="79"/>
      <c r="L88" s="79"/>
    </row>
    <row r="89" spans="3:12" ht="12.75" customHeight="1" x14ac:dyDescent="0.25">
      <c r="D89" s="79"/>
      <c r="E89" s="79"/>
      <c r="F89" s="79"/>
      <c r="G89" s="79"/>
      <c r="H89" s="79"/>
      <c r="I89" s="79"/>
      <c r="J89" s="79"/>
      <c r="K89" s="79"/>
      <c r="L89" s="79"/>
    </row>
    <row r="90" spans="3:12" ht="12.75" customHeight="1" x14ac:dyDescent="0.25">
      <c r="D90" s="79"/>
      <c r="E90" s="79"/>
      <c r="F90" s="79"/>
      <c r="G90" s="79"/>
      <c r="H90" s="79"/>
      <c r="I90" s="79"/>
      <c r="J90" s="79"/>
      <c r="K90" s="79"/>
      <c r="L90" s="79"/>
    </row>
    <row r="91" spans="3:12" ht="12.75" customHeight="1" x14ac:dyDescent="0.25">
      <c r="D91" s="79"/>
      <c r="E91" s="79"/>
      <c r="F91" s="79"/>
      <c r="G91" s="79"/>
      <c r="H91" s="79"/>
      <c r="I91" s="79"/>
      <c r="J91" s="79"/>
      <c r="K91" s="79"/>
      <c r="L91" s="79"/>
    </row>
    <row r="92" spans="3:12" ht="12.75" customHeight="1" x14ac:dyDescent="0.25">
      <c r="D92" s="79"/>
      <c r="E92" s="79"/>
      <c r="F92" s="79"/>
      <c r="G92" s="79"/>
      <c r="H92" s="79"/>
      <c r="I92" s="79"/>
      <c r="J92" s="79"/>
      <c r="K92" s="79"/>
      <c r="L92" s="79"/>
    </row>
    <row r="93" spans="3:12" x14ac:dyDescent="0.25">
      <c r="C93" s="173"/>
    </row>
  </sheetData>
  <sheetProtection selectLockedCells="1"/>
  <mergeCells count="15">
    <mergeCell ref="F1:G2"/>
    <mergeCell ref="D77:J84"/>
    <mergeCell ref="D67:H67"/>
    <mergeCell ref="J67:L67"/>
    <mergeCell ref="B71:J72"/>
    <mergeCell ref="K71:L72"/>
    <mergeCell ref="B73:J75"/>
    <mergeCell ref="B11:J11"/>
    <mergeCell ref="C26:J26"/>
    <mergeCell ref="J64:L64"/>
    <mergeCell ref="C43:J43"/>
    <mergeCell ref="C45:J45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">
    <cfRule type="cellIs" dxfId="35" priority="86" operator="greaterThan">
      <formula>0</formula>
    </cfRule>
  </conditionalFormatting>
  <conditionalFormatting sqref="C69:D69">
    <cfRule type="cellIs" dxfId="34" priority="1" operator="greaterThan">
      <formula>0</formula>
    </cfRule>
  </conditionalFormatting>
  <conditionalFormatting sqref="D66:E66">
    <cfRule type="cellIs" dxfId="33" priority="2" operator="greaterThan">
      <formula>0</formula>
    </cfRule>
  </conditionalFormatting>
  <conditionalFormatting sqref="F1:G2">
    <cfRule type="cellIs" dxfId="32" priority="3" stopIfTrue="1" operator="equal">
      <formula>77</formula>
    </cfRule>
    <cfRule type="cellIs" dxfId="31" priority="4" stopIfTrue="1" operator="lessThan">
      <formula>83</formula>
    </cfRule>
  </conditionalFormatting>
  <conditionalFormatting sqref="J2 K10">
    <cfRule type="cellIs" dxfId="30" priority="87" operator="greaterThan">
      <formula>0</formula>
    </cfRule>
  </conditionalFormatting>
  <conditionalFormatting sqref="J63">
    <cfRule type="cellIs" dxfId="29" priority="85" operator="greaterThan">
      <formula>0</formula>
    </cfRule>
  </conditionalFormatting>
  <conditionalFormatting sqref="J66">
    <cfRule type="cellIs" dxfId="28" priority="84" operator="greaterThan">
      <formula>0</formula>
    </cfRule>
  </conditionalFormatting>
  <conditionalFormatting sqref="K13">
    <cfRule type="cellIs" dxfId="27" priority="92" operator="equal">
      <formula>0</formula>
    </cfRule>
  </conditionalFormatting>
  <conditionalFormatting sqref="K18">
    <cfRule type="expression" dxfId="26" priority="7">
      <formula>$K$18=0</formula>
    </cfRule>
    <cfRule type="expression" dxfId="25" priority="45">
      <formula>$K$18&lt;#REF!</formula>
    </cfRule>
  </conditionalFormatting>
  <conditionalFormatting sqref="K19">
    <cfRule type="expression" dxfId="24" priority="43">
      <formula>$K$19&lt;$L$19</formula>
    </cfRule>
  </conditionalFormatting>
  <conditionalFormatting sqref="K20">
    <cfRule type="expression" dxfId="23" priority="40">
      <formula>$K$20&lt;$L$20</formula>
    </cfRule>
  </conditionalFormatting>
  <conditionalFormatting sqref="K21">
    <cfRule type="expression" dxfId="22" priority="38">
      <formula>$K$21&lt;$L$21</formula>
    </cfRule>
  </conditionalFormatting>
  <conditionalFormatting sqref="K35:K37">
    <cfRule type="expression" dxfId="21" priority="6">
      <formula>$K$35&gt;$K$33</formula>
    </cfRule>
  </conditionalFormatting>
  <conditionalFormatting sqref="K39">
    <cfRule type="expression" dxfId="20" priority="5">
      <formula>IF($K$35&gt;0, $K$39&lt;$K$33+$K$35, 0)</formula>
    </cfRule>
  </conditionalFormatting>
  <conditionalFormatting sqref="K45">
    <cfRule type="expression" dxfId="19" priority="37">
      <formula>$K$45&lt;$L$45</formula>
    </cfRule>
  </conditionalFormatting>
  <conditionalFormatting sqref="K54">
    <cfRule type="expression" dxfId="18" priority="30">
      <formula>$K$54&lt;$L$54</formula>
    </cfRule>
  </conditionalFormatting>
  <conditionalFormatting sqref="K56">
    <cfRule type="expression" dxfId="17" priority="8">
      <formula>$K$56&lt;$L$56</formula>
    </cfRule>
  </conditionalFormatting>
  <conditionalFormatting sqref="K15:L15">
    <cfRule type="cellIs" dxfId="16" priority="75" operator="greaterThan">
      <formula>0.75</formula>
    </cfRule>
    <cfRule type="cellIs" dxfId="15" priority="76" operator="between">
      <formula>0.5</formula>
      <formula>0.75</formula>
    </cfRule>
    <cfRule type="cellIs" dxfId="14" priority="77" operator="lessThan">
      <formula>0.5</formula>
    </cfRule>
  </conditionalFormatting>
  <conditionalFormatting sqref="K23:L23">
    <cfRule type="cellIs" dxfId="13" priority="78" operator="greaterThan">
      <formula>0.75</formula>
    </cfRule>
    <cfRule type="cellIs" dxfId="12" priority="79" operator="between">
      <formula>0.5</formula>
      <formula>0.75</formula>
    </cfRule>
    <cfRule type="cellIs" dxfId="11" priority="80" operator="lessThan">
      <formula>0.5</formula>
    </cfRule>
  </conditionalFormatting>
  <conditionalFormatting sqref="K44:L44">
    <cfRule type="cellIs" dxfId="10" priority="89" operator="greaterThan">
      <formula>5</formula>
    </cfRule>
    <cfRule type="cellIs" dxfId="9" priority="90" operator="lessThan">
      <formula>1</formula>
    </cfRule>
  </conditionalFormatting>
  <conditionalFormatting sqref="K48:L49 K55:L55 K57:L57 K59:L59 K61:L61">
    <cfRule type="containsErrors" dxfId="8" priority="23">
      <formula>ISERROR(K48)</formula>
    </cfRule>
  </conditionalFormatting>
  <conditionalFormatting sqref="K49:L49">
    <cfRule type="cellIs" dxfId="7" priority="22" operator="greaterThan">
      <formula>6000</formula>
    </cfRule>
  </conditionalFormatting>
  <conditionalFormatting sqref="K42:T42">
    <cfRule type="cellIs" dxfId="6" priority="62" stopIfTrue="1" operator="greaterThan">
      <formula>0</formula>
    </cfRule>
  </conditionalFormatting>
  <conditionalFormatting sqref="L13">
    <cfRule type="cellIs" dxfId="5" priority="91" operator="lessThan">
      <formula>0</formula>
    </cfRule>
  </conditionalFormatting>
  <conditionalFormatting sqref="T11">
    <cfRule type="cellIs" dxfId="4" priority="59" operator="greaterThan">
      <formula>0</formula>
    </cfRule>
  </conditionalFormatting>
  <conditionalFormatting sqref="T44">
    <cfRule type="cellIs" dxfId="3" priority="60" operator="greaterThan">
      <formula>5</formula>
    </cfRule>
    <cfRule type="cellIs" dxfId="2" priority="61" operator="lessThan">
      <formula>1</formula>
    </cfRule>
  </conditionalFormatting>
  <conditionalFormatting sqref="U49">
    <cfRule type="cellIs" dxfId="1" priority="20" operator="greaterThan">
      <formula>7000</formula>
    </cfRule>
    <cfRule type="containsErrors" dxfId="0" priority="21">
      <formula>ISERROR(U49)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63:F63 IF63:IG63" xr:uid="{00000000-0002-0000-0000-000000000000}"/>
    <dataValidation type="date" operator="greaterThanOrEqual" allowBlank="1" showInputMessage="1" showErrorMessage="1" errorTitle="ошибка ввода данных" error="введена дата ранее окончания отчетного периода" sqref="E69" xr:uid="{00000000-0002-0000-0000-000001000000}">
      <formula1>42005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52 K18:L21 K35:L39 K60:L60 K50:L50 K33:L33 K27:L28 K30:L31 K53:L54 K56:L56 K58:L58 K41:L43 K45:L45" xr:uid="{00000000-0002-0000-0000-000003000000}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9:L29 K32:L32 K57:L57 K55:L55 K59:L59 K44:L44 K14:L17" xr:uid="{00000000-0002-0000-0000-000004000000}"/>
    <dataValidation operator="greaterThanOrEqual" allowBlank="1" showInputMessage="1" showErrorMessage="1" errorTitle="ошибка ввода данных" error="введена дата ранее окончания отчетного периода" sqref="C69 D69" xr:uid="{00000000-0002-0000-0000-000006000000}"/>
    <dataValidation type="list" allowBlank="1" showInputMessage="1" showErrorMessage="1" sqref="K10" xr:uid="{00000000-0002-0000-0000-000002000000}">
      <formula1>$R$14:$R$14</formula1>
    </dataValidation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70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User</cp:lastModifiedBy>
  <cp:lastPrinted>2022-11-21T08:33:23Z</cp:lastPrinted>
  <dcterms:created xsi:type="dcterms:W3CDTF">2015-11-10T10:36:21Z</dcterms:created>
  <dcterms:modified xsi:type="dcterms:W3CDTF">2023-01-11T08:38:39Z</dcterms:modified>
</cp:coreProperties>
</file>